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Диаграмма1" sheetId="1" r:id="rId1"/>
    <sheet name="Источник финансирования 2" sheetId="2" r:id="rId2"/>
  </sheets>
  <definedNames/>
  <calcPr fullCalcOnLoad="1"/>
</workbook>
</file>

<file path=xl/sharedStrings.xml><?xml version="1.0" encoding="utf-8"?>
<sst xmlns="http://schemas.openxmlformats.org/spreadsheetml/2006/main" count="3428" uniqueCount="1035">
  <si>
    <t>Порядковые № разделов и мероприятий, предусмотренных муниципальной программой</t>
  </si>
  <si>
    <t>Наименование</t>
  </si>
  <si>
    <t xml:space="preserve">Объем финансирования 
2016 год 
 (тыс. руб.) </t>
  </si>
  <si>
    <t xml:space="preserve">Профинансировано 
 (тыс. руб.) </t>
  </si>
  <si>
    <t>1</t>
  </si>
  <si>
    <t>2</t>
  </si>
  <si>
    <t>3</t>
  </si>
  <si>
    <t>5</t>
  </si>
  <si>
    <t>6</t>
  </si>
  <si>
    <t>Мероприятие 1.1</t>
  </si>
  <si>
    <t>Мероприятие 2.1</t>
  </si>
  <si>
    <t>Мероприятие 2.2</t>
  </si>
  <si>
    <t>Мероприятие 2.3</t>
  </si>
  <si>
    <t>Мероприятие 2.4</t>
  </si>
  <si>
    <t>Мероприятие 2.5</t>
  </si>
  <si>
    <t>Обеспечение деятельности дошкольных образовательных учреждений</t>
  </si>
  <si>
    <t>Мероприятие 2.6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</si>
  <si>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</si>
  <si>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Мероприятие 1.2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</si>
  <si>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в Лотошинском муниципальном районе</t>
  </si>
  <si>
    <t>Обеспечение деятельности общеобразовательных учреждений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</si>
  <si>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</si>
  <si>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Обеспечение деятельности образовательных организаций дополнительного образования в сфере образования</t>
  </si>
  <si>
    <t>Обеспечение деятельности образовательных организаций дополнительного образования в сфере культуры</t>
  </si>
  <si>
    <t>Проведение культурно-массовых мероприятий в сфере образования</t>
  </si>
  <si>
    <t>Персональные стипендии Главы района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</si>
  <si>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</si>
  <si>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Обеспечение деятельности отдела по образованию администрации Лотошинского муниципального района</t>
  </si>
  <si>
    <t>Средства бюджета Московской области</t>
  </si>
  <si>
    <t>9</t>
  </si>
  <si>
    <t>12</t>
  </si>
  <si>
    <t>Средства местного бюджета</t>
  </si>
  <si>
    <t>Внебюджетные источники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</si>
  <si>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</si>
  <si>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</si>
  <si>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</si>
  <si>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2016 год</t>
  </si>
  <si>
    <t>Достигнутое значение показателя за 2016 год</t>
  </si>
  <si>
    <t>Задача 1.</t>
  </si>
  <si>
    <t>Задача 2.</t>
  </si>
  <si>
    <t>Задача 4.</t>
  </si>
  <si>
    <t>Задача 3.</t>
  </si>
  <si>
    <t>Задача 5.</t>
  </si>
  <si>
    <t>Процент</t>
  </si>
  <si>
    <t>100</t>
  </si>
  <si>
    <t>Доля муниципальных организаций дошкольного образования, подключенных к сети Интернет на скорости не менее 2 Мбит/с</t>
  </si>
  <si>
    <t>ВСЕГО</t>
  </si>
  <si>
    <t>Повышение качества и эффективности  муниципальных услуг в системе образования в Лотошинском муниципальном районе.</t>
  </si>
  <si>
    <t>-</t>
  </si>
  <si>
    <t>Доля муниципальных систем образования в Московской области, в которых внедрены инструменты управления по результатам</t>
  </si>
  <si>
    <t>Подпрограмма 1. Библиотечное обслуживание населения</t>
  </si>
  <si>
    <t>Комплектование книжных фондов библиотек Лотошинского муниципального района</t>
  </si>
  <si>
    <t>Увеличение численности участников культурно–досуговых мероприятий</t>
  </si>
  <si>
    <t>Обеспечение деятельности МУ "ЛРДК"</t>
  </si>
  <si>
    <t>Подпрограмма 2. Организация досуга и предоставление услуг организаций культуры доступа к музейным фондам</t>
  </si>
  <si>
    <t>Средства Федерального бюджета</t>
  </si>
  <si>
    <t>20</t>
  </si>
  <si>
    <t>Подпрограмма 3. Развитие парка культуры и отдыха</t>
  </si>
  <si>
    <t xml:space="preserve">Задача 1. </t>
  </si>
  <si>
    <t>Подпрограмма 4. Создание условий для реализации муниципальной программы</t>
  </si>
  <si>
    <t>Рубль</t>
  </si>
  <si>
    <t>Вовлечение жителей Лотошинского муниципального района в систематические занятия физической культурой и спортом</t>
  </si>
  <si>
    <t>Мероприятия, направленные на развитие и популяризацию физической культуры и спорта</t>
  </si>
  <si>
    <t>Организация и проведение чемпионатов, кубков, турниров на базе МУ КСЦ Лотошино</t>
  </si>
  <si>
    <t>Организация и проведение мероприятий, направленных на методическое сопровождение работы с молодёжью</t>
  </si>
  <si>
    <t xml:space="preserve">Обеспечение деятельности МУ "КСЦ Лотошино" </t>
  </si>
  <si>
    <t>Обеспечение деятельности МКУ "Стадион"</t>
  </si>
  <si>
    <t xml:space="preserve">Подпрограмма 2. Молодёжь Лотошинского муниципального района.  </t>
  </si>
  <si>
    <t>Тысяча человек</t>
  </si>
  <si>
    <t>24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</si>
  <si>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</si>
  <si>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 талантливой молодежи, молодежных социально значимых инициатив</t>
  </si>
  <si>
    <t>Развитие системы научно-методического сопровождения работы с молодежью</t>
  </si>
  <si>
    <t>Подпрограмма 3. Обеспечивающая подпрограмма.</t>
  </si>
  <si>
    <t>Создание условий для реализации программы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</si>
  <si>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Лотошинском муниципальном районе</t>
  </si>
  <si>
    <t>Содержание воинских захоронений и мемориалов «Вечный огонь»</t>
  </si>
  <si>
    <t>Подпрограмма 1.   «Создание условий для устойчивого экономического развития»</t>
  </si>
  <si>
    <t>Миллион рублей</t>
  </si>
  <si>
    <t>4</t>
  </si>
  <si>
    <t>Подпрограмма 2. «Развитие конкуренции на территории Лотошинского муниципального района»</t>
  </si>
  <si>
    <t>единиц</t>
  </si>
  <si>
    <t>Подпрограмма 3. «Развитие малого и среднего предпринимательства в Лотошинском муниципальном районе»</t>
  </si>
  <si>
    <t>Подпрограмма 4. «Развитие потребительского рынка и услуг на территории Лотошинского муниципального района»</t>
  </si>
  <si>
    <t>Тысяча квадратных метров</t>
  </si>
  <si>
    <t>Тысяча рублей</t>
  </si>
  <si>
    <t>Повышение эффективности бюджетных расходов</t>
  </si>
  <si>
    <t xml:space="preserve">Обеспечение своевременности и полноты исполнения долговых обязательств </t>
  </si>
  <si>
    <t>Приобретение недвижимого имущества в муниципальную собственность по муниципальным контрактам: - жилого назначения (для детей сирот)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</si>
  <si>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</si>
  <si>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Приватизация имущества, находящегося в собственности Лотошинского муниципального района, а также земельных участков, государственная собственность на которые не разграничена</t>
  </si>
  <si>
    <t>Получение доходов от предоставления в аренду недвижимого имущества казны и земельных участков</t>
  </si>
  <si>
    <t>Получение доходов от перечисления чистой прибыли муниципальными унитарными предприятиями Лотошинского муниципального района</t>
  </si>
  <si>
    <t>Проведение кадастровых работ и постановка на государственный кадастровый учет земельных участков: - находящихся в собственности Лотошинского муниципального района; - государственная собственность на которые не разграничена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</si>
  <si>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</si>
  <si>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Определение рыночной стоимости: - объектов недвижимого имущества и земельных участков, находящихся в собственности Лотошинского муниципального района; - земельных участков, государственная собственность на которые не разграничена, в целях передачи в аренду и продажи</t>
  </si>
  <si>
    <t>Установление категории земельных участков</t>
  </si>
  <si>
    <t>Установление вида разрешенного использования земельного участка</t>
  </si>
  <si>
    <t>Осуществление муниципального земельного контроля</t>
  </si>
  <si>
    <t>Осуществление действий по государственной регистрации права муниципальной собственности на объекты недвижимого имущества</t>
  </si>
  <si>
    <t>Ремонт муниципальных зданий, помещений, входящих в состав муниципальной Казны</t>
  </si>
  <si>
    <t>Оплата коммунальных услуг зданий, помещений, входящих в состав муниципальной Казны</t>
  </si>
  <si>
    <t>Развитие нормативной правовой базы по вопросам муниципальной службы</t>
  </si>
  <si>
    <t>Проведение проверок достоверности и полноты сведений, 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</si>
  <si>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</si>
  <si>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</si>
  <si>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</si>
  <si>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</si>
  <si>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</si>
  <si>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</si>
  <si>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</si>
  <si>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Обеспечение деятельности Администрации Лотошинского муниципального района</t>
  </si>
  <si>
    <t>15</t>
  </si>
  <si>
    <t>да/нет</t>
  </si>
  <si>
    <t>нет</t>
  </si>
  <si>
    <t>да</t>
  </si>
  <si>
    <t>Приобретение квартир для детей - сирот</t>
  </si>
  <si>
    <t>Квадратный метр</t>
  </si>
  <si>
    <t>Гектар</t>
  </si>
  <si>
    <t>Вовлечение  земельных участков в налоговый оборот</t>
  </si>
  <si>
    <t>Обеспечение сохранности муниципального имущества, составляющего казну</t>
  </si>
  <si>
    <t>Ремонт и проведение работ по сохранности муниципальных зданий, помещений, входящих в состав муниципальной казны</t>
  </si>
  <si>
    <t>Итого по Подпрограмме 4:</t>
  </si>
  <si>
    <t>Итого по Подпрограмме 5:</t>
  </si>
  <si>
    <t>Итого по Подпрограмме 6:</t>
  </si>
  <si>
    <t>Итого по Подпрограмме 7:</t>
  </si>
  <si>
    <t>Среднегодовая численность постоянного населения</t>
  </si>
  <si>
    <t>Расходы бюджета района на содержание работников органов местного самоуправления Лотошинского муниципального района, в расчёте на одного жителя</t>
  </si>
  <si>
    <t>7</t>
  </si>
  <si>
    <t>8</t>
  </si>
  <si>
    <t>10</t>
  </si>
  <si>
    <t>11</t>
  </si>
  <si>
    <t>13</t>
  </si>
  <si>
    <t>14</t>
  </si>
  <si>
    <t>16</t>
  </si>
  <si>
    <t>17</t>
  </si>
  <si>
    <t>Муниципальная программа : "Развитие сельского хозяйства и сельских территорий Лотошинского муниципального района на 2015-2020 годы"</t>
  </si>
  <si>
    <t>Подпрограмма 1.  «Развитие сельского  хозяйства  и сельских территорий Лотошинского муниципального района  на  2015-2020 годы»</t>
  </si>
  <si>
    <t xml:space="preserve">Оказание  несвязанной  поддержки сельскохозяйственным товаропроизваодителям в области растениеводств        </t>
  </si>
  <si>
    <t xml:space="preserve">Возмещение части затрат  на приобретение сельскохозяйственной  техники        </t>
  </si>
  <si>
    <t>Возмещение части  затрат на приобретение  элитных семян</t>
  </si>
  <si>
    <t>Проведение  культуртехнических работ</t>
  </si>
  <si>
    <t>Предоставление  субсидий  на компенсацию части по краткосрочным кредитам</t>
  </si>
  <si>
    <t>Субсидии на  литр реализованного молока</t>
  </si>
  <si>
    <t xml:space="preserve">Предоставление  субсидий  на проведение мероприятий  по улучшению  жилищных условий  граждан        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</si>
  <si>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</si>
  <si>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Повышение  конкурентоспособности   продукции  отраслей  растениеводства и животноводства</t>
  </si>
  <si>
    <t>Тонна; метрическая тонна (1000 кг)</t>
  </si>
  <si>
    <t>Тысяча штук</t>
  </si>
  <si>
    <t>Штука</t>
  </si>
  <si>
    <t>Голов на 100 голов коров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</si>
  <si>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</si>
  <si>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Километр; тысяча метров</t>
  </si>
  <si>
    <t>Итого по Подпрограмме 1:</t>
  </si>
  <si>
    <t>Средства бюджетов городских и сельских поселений муниципального района</t>
  </si>
  <si>
    <t>18</t>
  </si>
  <si>
    <t>19</t>
  </si>
  <si>
    <t>Приобретение светоотражающих значков и флипперов для первоклассников</t>
  </si>
  <si>
    <t>Итого по Подпрограмме 2:</t>
  </si>
  <si>
    <t>Итого по Подпрограмме 3:</t>
  </si>
  <si>
    <t>Участие в проведении конференции научных обществ детей</t>
  </si>
  <si>
    <t>Изучение состояния озера Круглое, малых рек Лотошинского муниципального района</t>
  </si>
  <si>
    <t xml:space="preserve">Проведение трудового десанта по очистке от мусора берегов р.Лобь в рамках проведения мероприятий в Дни защиты от экологической опасности </t>
  </si>
  <si>
    <t>Организация и проведение совместно с органами лесного хозяйства мероприятий по очистке лесов и посадке лесных культур</t>
  </si>
  <si>
    <t>Выявление и ликвидация несанкционированных свалок</t>
  </si>
  <si>
    <t xml:space="preserve">Организация и проведение двухмесячника по озеленению территории Лотошинского муниципального района  </t>
  </si>
  <si>
    <t>Организация мероприятий по снижению сброса загрязняющих веществ в стоках и повышение качества очистки сточных вод</t>
  </si>
  <si>
    <t>Экологическое воспитание и просвещение населения на территории Лотошинского муниципального района</t>
  </si>
  <si>
    <t>Количество мероприятий по экологическому воспитанию и просвещению населения</t>
  </si>
  <si>
    <t>Количество участников мероприятий по экологическому воспитанию и просвещению населения на территории Лотошинского муниципального района</t>
  </si>
  <si>
    <t>Сохранение и поддержание в надлежащем санитарном состоянии природной среды Лотошинского муниципального района</t>
  </si>
  <si>
    <t>Доля ликвидированных несанкционированных свалок, в общем числе выявленных несанкционированных свалок</t>
  </si>
  <si>
    <t>Очистка леса от бытового мусора и захламления</t>
  </si>
  <si>
    <t>Соответствие фактической площади зеленых насаждений (земли населённых пунктов, вид разрешенного использования-рекреационнаязона), на человека минимально необходимой площади озелененных территорий</t>
  </si>
  <si>
    <t>Снижение сброса загрязняющих веществ в стоках и повышение качества очистки сточных вод</t>
  </si>
  <si>
    <t>Рациональное использование и воспроизводство   природных ресурсов на территории Лотошинского муниципального района</t>
  </si>
  <si>
    <t>Подпрограмма 1. Профилактика преступлений и иных правонарушений на территории Лотошинского муниципального района</t>
  </si>
  <si>
    <t>Подпрограмма 1. Обеспечение жильём молодых семей Лотошинского муниципального района</t>
  </si>
  <si>
    <t xml:space="preserve">Представление в установленный срок и по установленным формам отчетов о ходе выполнения мероприятий Подпрограммы </t>
  </si>
  <si>
    <t>Поддержка реализации проектов развития территорий в целях жилищного строительства</t>
  </si>
  <si>
    <t>Подпрограмма 2. Обеспечение жильём детей-сирот и детей, оставшихся без попечения родителей, а также лиц из их числа Лотошинского муниципального района</t>
  </si>
  <si>
    <t>Подпрограмма 4. Развитие жилищного строительства.</t>
  </si>
  <si>
    <t>Строительство газопроводов в населённых пунктах</t>
  </si>
  <si>
    <t>Обеспечение населенных пунктов Лотошинского муниципального района источниками газификации – газопроводами высокого и низкого давления</t>
  </si>
  <si>
    <t>Расчет размера  субсидий</t>
  </si>
  <si>
    <t>Формирование реестров получателей субсидий</t>
  </si>
  <si>
    <t>Перечисление субсидий на счета граждан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</si>
  <si>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</si>
  <si>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Оказание дополнительной социальной поддержки в виде выплаты частичной компенсации арендной платы по договору аренды (найма) жилья медицинским работникам государственного бюджетного учреждения здравоохранения Московской области «Лотошинская центральная районная больница»</t>
  </si>
  <si>
    <t>Обеспечение полноценным питанием беременных женщин, кормящих матерей, а также детей в возрасте до трех лет</t>
  </si>
  <si>
    <t>Подпрограмма 2. «Организация предоставления гражданам, имеющим место жительства в Лотошинском муниципальном районе,  субсидий на оплату жилого помещения и коммунальных услуг»</t>
  </si>
  <si>
    <t>Доля граждан, получивших субсидию, к численности населения Лотошинского муниципального района</t>
  </si>
  <si>
    <t>Количество семей/человек, получающих субсидии (семей/человек)</t>
  </si>
  <si>
    <t>Семья</t>
  </si>
  <si>
    <t>Подпрограмма 3.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</si>
  <si>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коэффициент</t>
  </si>
  <si>
    <t>Процент по отношению к базовому году</t>
  </si>
  <si>
    <t xml:space="preserve">Проведение капитального ремонта и технического переоснащения учреждений физической культуры и спорта  </t>
  </si>
  <si>
    <t>Выявление и вовлечение в хозяйственный и налоговый оборот объектов капитального строительства</t>
  </si>
  <si>
    <t>Проведение работы по установлению собственника (пользователя) заброшенного или аварийного имущества, объектов незавершенного строительства</t>
  </si>
  <si>
    <t>Снижение уровня производственного травматизма</t>
  </si>
  <si>
    <t>Внедрение новых передовых методов организации безопасной работы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</si>
  <si>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</si>
  <si>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</si>
  <si>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</si>
  <si>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 схеме размещения рекламных конструкций</t>
  </si>
  <si>
    <t>Организация осуществления функций и полномочий Администрации Лотошинского муниципального района, финансово-экономического управления администрации Лотошинского муниципального района, комитета по управлению имуществом администрации Лотошинского муниципального района.</t>
  </si>
  <si>
    <t>Субвенция для осуществления государственных полномочий в области земельных отношений</t>
  </si>
  <si>
    <t>2017 Исполнение бюджета муниципального образования по налоговым и неналоговым доходам к первоначально утвержденному уровню</t>
  </si>
  <si>
    <t>≥90</t>
  </si>
  <si>
    <t>2017 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</t>
  </si>
  <si>
    <t>≤5</t>
  </si>
  <si>
    <t>2017 Отношение объема муниципального долга к годовому объему доходов бюджета без учета безвозмездных поступлений и (или) поступлений налоговых доходов по дополнительным нормативам отчислений</t>
  </si>
  <si>
    <t>≤50</t>
  </si>
  <si>
    <t xml:space="preserve">2017 Сумма поступлений от приватизации недвижимого имущества </t>
  </si>
  <si>
    <t>Сумма поступлений от приватизации движимого имущества</t>
  </si>
  <si>
    <t>Обеспечение эпизоотического и ветеринарно-санитарного благополучия территории Лотошинского муниципального района</t>
  </si>
  <si>
    <t>Осуществление переданных полномочий Лотошинскому муниципальному району по организации проведения мероприятий по отлову и содержанию безнадзорных животных</t>
  </si>
  <si>
    <t>Общее количество планируемых к отлову безнадзорных животных</t>
  </si>
  <si>
    <t>Голова</t>
  </si>
  <si>
    <t>Нормативное количество парковочных мест на парковках общего пользования</t>
  </si>
  <si>
    <t>Оборудование объектов культуры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</si>
  <si>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Оборудование объектов здравоохранения инженерно-техническими сооружениями, обеспечивающими контроль доступа или блокирование  несанкционированного доступа, контроль и оповещение о возникновении угроз</t>
  </si>
  <si>
    <t xml:space="preserve">Обеспечение охраной социально-значимых объектов </t>
  </si>
  <si>
    <t>Проведение информационно-пропагандистских мероприятий</t>
  </si>
  <si>
    <t>Информационно-пропагандистское сопровождение антитеррористической деятельности</t>
  </si>
  <si>
    <t>Организация трансляций видеоматериалов</t>
  </si>
  <si>
    <t>Обеспечение деятельности общественных объединений правоохранительной направленности</t>
  </si>
  <si>
    <t>Формирование народных дружин</t>
  </si>
  <si>
    <t>Материально-техническое обеспечение деятельности народных дружин</t>
  </si>
  <si>
    <t>Информирование населения Лотошинского муниципального района о деятельности народных дружин</t>
  </si>
  <si>
    <t>Реализация мероприятий по обеспечению общественного порядка и общественной безопасности</t>
  </si>
  <si>
    <t>Организация и проведение спортивно-массовых мероприятий</t>
  </si>
  <si>
    <t>Организация и проведение работы с молодежью</t>
  </si>
  <si>
    <t>Дальнейшее развитие АПК «Безопасный регион»</t>
  </si>
  <si>
    <t>Установка систем видеонаблюдения на объектах социальной сферы и в местах массового пребывания людей</t>
  </si>
  <si>
    <t>Обслуживание систем видеонаблюдения на объектах социальной сферы и в местах массового пребывания людей</t>
  </si>
  <si>
    <t>Издание необходимого количества памяток, баннеров и информационных стендов по профилактике терроризма и экстремизма</t>
  </si>
  <si>
    <t>Профилактика наркомании и токсикомании</t>
  </si>
  <si>
    <t>Внедрение профилактических антинаркотических программ в образовательных учреждениях</t>
  </si>
  <si>
    <t>Повышение квалификации специалистов</t>
  </si>
  <si>
    <t>Информационно-пропагандистское сопровождение антинаркотической деятельности</t>
  </si>
  <si>
    <t>Проведение диагностического тестирования учащихся не менее 2 раза в год</t>
  </si>
  <si>
    <t>Подпрограмма 2.  Снижение рисков и смягчение последствий чрезвычайных ситуаций природного и техногенного характера в Лотошинском муници¬пальном районе Московской области</t>
  </si>
  <si>
    <t>Оснащение оперативного штаба по предупреждению и ликвидации ЧС района инвентарем, оборудованием, средствами связи, рабочими картами и другими необходимыми материальными средствами</t>
  </si>
  <si>
    <t>Разработка, уточнение и корректировка паспорта безопасности района, паспортов территорий района, городских и сельских поселений, населённых пунктов</t>
  </si>
  <si>
    <t>Расходы на организацию и проведение учений и тренировок сил и средств районного звена МОСЧС</t>
  </si>
  <si>
    <t>Мониторинг уровня количественной и качественной подготовки личного состава штатных и  не штатных аварийно-спасательных формирований сил районного звена МОСЧС</t>
  </si>
  <si>
    <t>Создание, содержание и организация деятельности аварийно-спасательных формирований на территории Лотошинского муниципального района. Проведение аварийно-спасательных и других неотложных работ</t>
  </si>
  <si>
    <t>Проведение учебно-методических сборов с руководителями учреждений, организаций и предприятий по вопросам предупреждения и ликвидации ЧС природного и техногенного характера на территории района</t>
  </si>
  <si>
    <t>Создание резерва финансовых и материальных ресурсов для ликвидации чрезвычайных ситуаций</t>
  </si>
  <si>
    <t>Организация и проведение работ по созданию, содержанию и подготовке к применению по предназначению имущества резервного фонда для ликвидации ЧС и в целях ГО</t>
  </si>
  <si>
    <t>Организация работы по заключению договоров на создание, содержание и поставку материальных запасов для ликвидации ЧС</t>
  </si>
  <si>
    <t xml:space="preserve">Обеспечение безопасности людей на водных объектах Лотошинского муниципального района </t>
  </si>
  <si>
    <t>Разработка методических рекомендаций для населения по вопросам обеспечения безопасности и правилам поведения на водных объектах</t>
  </si>
  <si>
    <t>Организация и проведение месячника обеспечения безопасности людей на водных объектах</t>
  </si>
  <si>
    <t>Организация и проведение мониторинга состояния мест рекреации на водных объектах</t>
  </si>
  <si>
    <t>Организация обучения детей плаванию и приемам спасения на воде в профильных учреждениях района и местах массового отдыха на водных объектах</t>
  </si>
  <si>
    <t>Обеспечение деятельности ЕДДС-112</t>
  </si>
  <si>
    <t>Мониторинг времени совместного реагирования экстренных оперативных служб на обращения населения по единому номеру «112» на территории Лотошинского  муниципального района</t>
  </si>
  <si>
    <t>Подпрограмма 3. Развитие и совершенствование систем оповещения и информирования населения Лотошинского муниципального района Московской области.</t>
  </si>
  <si>
    <t>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</t>
  </si>
  <si>
    <t>Создание, совершенствование и поддержание в состоянии готовности технических систем управления, связи, мониторинга, видеонаблюдения  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в мирное время при угрозе возникновения или возникновении  ЧС</t>
  </si>
  <si>
    <t>Создание АПК «Безопасный город»</t>
  </si>
  <si>
    <t xml:space="preserve">Создание, содержание и организация функционирования аппаратно-программного комплекса «Безопасный город» </t>
  </si>
  <si>
    <t>Подпрограмма 4. Обеспечение пожарной безопасности на территории Лотошинского муниципального района Московской области</t>
  </si>
  <si>
    <t>Обеспечение пожарной безопасности</t>
  </si>
  <si>
    <t>Изготовление, размещение информационного материала для населения района по вопросам обеспечения пожарной безопасности</t>
  </si>
  <si>
    <t>Выполнение работ по обеспечению пожарной безопасности на подведомственных муниципальных объектах</t>
  </si>
  <si>
    <t>Проведение агитационнопропагандистских мероприятий, направленных на профилактику пожаров и обучение населения мерам пожарной безопасности</t>
  </si>
  <si>
    <t>Развитие добровольной пожарной охраны на территории муниципального района</t>
  </si>
  <si>
    <t>Проведение работы по привлечению граждан в качестве добровольных пожарных</t>
  </si>
  <si>
    <t>Подпрограмма 5. Обеспечение мероприятий гражданской обороны на территории Лотошинского  муниципального района Московской области</t>
  </si>
  <si>
    <t>Приобретение имущества гражданской обороны, организация  и  обеспечение его содержания.</t>
  </si>
  <si>
    <t>Расходы на подготовку и обучение населения района в области ГО, создание, содержание  и организацию деятельности курсов ГО муниципального образования, учебных консультационных пунктов (УКП).</t>
  </si>
  <si>
    <t>Размещение информационного материала для населения района по вопросам гражданской обороны</t>
  </si>
  <si>
    <t>Организация и проведение мероприятий месячника гражданской обороны</t>
  </si>
  <si>
    <t>2017 Увеличение количества выявленных административных правонарушений при содействии членов народных дружин</t>
  </si>
  <si>
    <t>2017 Снижение доли несовершеннолетних в общем числе лиц, совершивших преступления</t>
  </si>
  <si>
    <t xml:space="preserve">2017 Снижение количества преступлений экстремистского характера </t>
  </si>
  <si>
    <t>2017 Увеличение количества мероприятий антиэкстремистской направленности</t>
  </si>
  <si>
    <t>2017 Рост числа лиц, состоящих на диспансерном учете с диагнозом «Употребление наркотиков с вредными последствиями» (не менее 2% ежегодно).</t>
  </si>
  <si>
    <t>2017 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7% ежегодно).</t>
  </si>
  <si>
    <t>Человек</t>
  </si>
  <si>
    <t>лет</t>
  </si>
  <si>
    <t>газификация д.Хранево</t>
  </si>
  <si>
    <t>Доступность дошкольного образования для детей в возрасте от 1,5 до 7 лет</t>
  </si>
  <si>
    <t>Проведение капитального ремонта объектов дошкольного образования</t>
  </si>
  <si>
    <t>Обеспечение 100 % доли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</si>
  <si>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 xml:space="preserve">Выплата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</si>
  <si>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</si>
  <si>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(доведение до запланированных значений качественных показателей) доступом в сети Интернет в соответствии с требованиями</t>
  </si>
  <si>
    <t>Дополнительные мероприятия по развитию жилищно-коммунального хозяйства и социально-культурной сферы в дошкольных образовательных учреждениях</t>
  </si>
  <si>
    <t>Степень выполнения</t>
  </si>
  <si>
    <t>2018 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</t>
  </si>
  <si>
    <t>2017 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учёте для предоставления места в дошкольном образовательном учреждении с предпочтительной датой приема в текущем году</t>
  </si>
  <si>
    <t>2017 Количество построенных дошкольных образовательных организаций по годам реализации программы, в том числе за счет внебюджетных источников</t>
  </si>
  <si>
    <t>Доля педагогических и руководящих работников государственных (муниципальных) дошкольных образовательных организаций,  прошедших в течение последних 3-х лет повышение квалификации или профессиональную переподготовку,  в общей численности педагогических и руководящих работников дошкольных образова</t>
  </si>
  <si>
    <t>2018 Зарплата бюджетников - отношение средней заработной платы педагогических работников дошкольных образовательных организаций к среднемесячной заработной плате в общеобразовательных организациях в Московской области</t>
  </si>
  <si>
    <t>2018 Ясли-детям - Создание и развитие ясельных групп</t>
  </si>
  <si>
    <t>21</t>
  </si>
  <si>
    <t>22</t>
  </si>
  <si>
    <t>23</t>
  </si>
  <si>
    <t>Муниципальная программа : «Развитие образования в Лотошинском муниципальном районе Московской области на 2018 - 2022 годы»</t>
  </si>
  <si>
    <t>Увеличение доли обучающихся по федеральным государственным образовательным стандартам</t>
  </si>
  <si>
    <t>Мероприятие 1.1.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</si>
  <si>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 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</si>
  <si>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1.2.</t>
  </si>
  <si>
    <t>Мероприятие 1.3.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</si>
  <si>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программа, обучающимся по очной форме обучения</t>
  </si>
  <si>
    <t>Мероприятие 1.4.</t>
  </si>
  <si>
    <t>Оплата расходов, связанных с компенсацией проезда к месту учебы и обратно отдельным категориям обучающихся по очной форме обучения  в муниципальных образовательных организациях в Московской области</t>
  </si>
  <si>
    <t>Мероприятие 1.5.</t>
  </si>
  <si>
    <t>Обеспечение подвоза 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</si>
  <si>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1.6.</t>
  </si>
  <si>
    <t>Приобретение автобусов для доставки обучающихся в общеобразовательные организации в Лотошинском муниципальном районе, расположенные в сельской местности</t>
  </si>
  <si>
    <t>Мероприятие 1.7.</t>
  </si>
  <si>
    <t>Мероприятие 1.8.</t>
  </si>
  <si>
    <t>Мероприятие 1.9.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</si>
  <si>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</t>
  </si>
  <si>
    <t>Мероприятие 1.10.</t>
  </si>
  <si>
    <t>Обеспечение современными аппаратно-программными комплексами общеобразовательных организаций в Московской области</t>
  </si>
  <si>
    <t>Мероприятие 1.11.</t>
  </si>
  <si>
    <t>Дополнительные мероприятия по развитию жилищно-коммунального хозяйства и социально-культурной сферы в дошкольных общеобразовательных учреждениях</t>
  </si>
  <si>
    <t>Мероприятие 1.12.</t>
  </si>
  <si>
    <t>Иные МБТ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</si>
  <si>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Мероприятие 1.13.</t>
  </si>
  <si>
    <t xml:space="preserve">Иные МБТ на приобретение оборудования для комплектования строящихся муниципальных общеобразовательных организаций </t>
  </si>
  <si>
    <t>25</t>
  </si>
  <si>
    <t>2017 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</si>
  <si>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2017 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</si>
  <si>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2018 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населенных пунктах, – не менее 50 Мбит/с; для общеобразовательных организаций, расположенных в сельских населенных пунктах, – не менее 10 Мбит/с</t>
  </si>
  <si>
    <t>2018 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</si>
  <si>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2017 Удельный вес численности обучающихся, занимающихся в первую смену, в общей численности обучающихся общеобразовательных организаций</t>
  </si>
  <si>
    <t>2017 Доля обучающихся во вторую смену</t>
  </si>
  <si>
    <t>2017 Количество построенных общеобразовательных организаций по годам реализации программы, в том числе за счет внебюджетных источников</t>
  </si>
  <si>
    <t>2018 Количество новых мест в общеобразовательных организациях Московской области</t>
  </si>
  <si>
    <t>2018 Зарплата бюджетников - отношение средней заработной платы педагогических работников общеобразовательных организаций общего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</si>
  <si>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2018 Современное управление школой - Качество школьного образования 
(соответствие стандарту качества управления общеобразовательными  организациями)</t>
  </si>
  <si>
    <t>Количество общеобразовательных организаций, расположенных в сельской местности, в которых открытые плоскостные сооружения оснащены спортивным инвентарем и оборудованием</t>
  </si>
  <si>
    <t>Увеличение доли обучающихся, занимающихся физической культурой и спортом во внеурочное время (начальное общее образование), в общем количестве обучающихся, за исключением дошкольного образования</t>
  </si>
  <si>
    <t>Увеличение доли обучающихся, занимающихся физической культурой и спортом во внеурочное время (основное общее образование), в общем количестве обучающихся, за исключением дошкольного образования</t>
  </si>
  <si>
    <t>Увеличение доли обучающихся, занимающихся физической культурой и спортом во внеурочное время (среднее общее образование), в общем количестве обучающихся, за исключением дошкольного образования</t>
  </si>
  <si>
    <t>Увеличение численности детей, привлекаемых к участию в творческих мероприятиях</t>
  </si>
  <si>
    <t>Реализация мероприятий направленных на пропаганду правил безопасного поведения на дорогах</t>
  </si>
  <si>
    <t>Обеспечение современными аппаратно-программными комплексами со средствами криптозащиты информации муниципальных организаций Московской области</t>
  </si>
  <si>
    <t>Охват отдыхом и оздоровлением детей в возрасте от 7 до 15 лет</t>
  </si>
  <si>
    <t>Мероприятие 2.1.</t>
  </si>
  <si>
    <t>2018 Зарплата бюджетников - 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</si>
  <si>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2018 Доля детей в возрасте от 5 до 18 лет, обучающихся по дополнительным образовательным программам, в общей численности детей этого возраста</t>
  </si>
  <si>
    <t>2017 Доля детей в возрасте от 5 до 18 лет, обучающихся по дополнительным образовательным программам в сфере образования</t>
  </si>
  <si>
    <t>2017 Доля детей в возрасте от 5 до 18 лет, обучающихся по дополнительным образовательным программам в сфере культуры и спорта</t>
  </si>
  <si>
    <t>2018 Доля детей (от 5 до 18 лет), охваченных дополнительным общеразвивающими программами технической и естественнонаучной направленности</t>
  </si>
  <si>
    <t>2017 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</si>
  <si>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2017 Доля победителей и призеров творческих олимпиад, конкурсов и фестивалей межрегионального, федерального и международного уровня</t>
  </si>
  <si>
    <t>2018 Доля детей, привлекаемых к участию в творческих мероприятиях, от общего числа детей</t>
  </si>
  <si>
    <t>2017 Доля детей, привлекаемых к участию в творческих мероприятиях в сфере образования</t>
  </si>
  <si>
    <t>2017 Доля детей, привлекаемых к участию в творческих мероприятиях в сфере культуры</t>
  </si>
  <si>
    <t>2018 Доля детей, охваченных отдыхом и оздоровлением, в общей численности детей в возрасте от 7 до 15 лет, подлежащих оздоровлению</t>
  </si>
  <si>
    <t>2018 Доля детей, находящихся в трудной жизненной ситуации, охваченных отдыхом и оздоровлением, в общей численности детей в возрасте от 7 до 15 лет, находящихся в трудной жизненной ситуации, подлежащих оздоровлению</t>
  </si>
  <si>
    <t>2018 Школьные спортивные соревнования - Организация спортивных соревнований внутри школы - определение лучших . Межшкольные соревнования  окружные/районные, областные</t>
  </si>
  <si>
    <t>Обеспечение роста числа посетителей библиотек</t>
  </si>
  <si>
    <t xml:space="preserve">Объем финансирования 
2018 год 
 (тыс. руб.) </t>
  </si>
  <si>
    <t>Планируемое значение показателя на 2018 год</t>
  </si>
  <si>
    <t>Достигнутое значение показателя за 2018 год</t>
  </si>
  <si>
    <t>Обеспечение доступности предоставления услуг в культурно досуговых учреждениях</t>
  </si>
  <si>
    <t>Организация библиотечного обслуживания населения</t>
  </si>
  <si>
    <t>Развитие литературного творчества и популяризация чтения</t>
  </si>
  <si>
    <t>Обеспечение роста числа пользователей библиотек Лотошинского муниципального района</t>
  </si>
  <si>
    <t>Количество посещений библиотек Лотошинского муниципального района (на 1 жителя в год)</t>
  </si>
  <si>
    <t>Посещений на 1 жителя в год</t>
  </si>
  <si>
    <t>Количество библиотек Лотошинского муниципального района, приведенных в соответствие с Требованиями с условиями деятельности библиотек Московской области</t>
  </si>
  <si>
    <t>Количество посещений библиотек Лотошинского муниципального района по отношению к уровню 2010 год</t>
  </si>
  <si>
    <t>Увеличение количества посетителей театрально-концертных мероприятий</t>
  </si>
  <si>
    <t>Организация культурно досуговой работы</t>
  </si>
  <si>
    <t>Основное мероприятие 1.</t>
  </si>
  <si>
    <t>Увеличение общего количества посетителей муниципальных музеев</t>
  </si>
  <si>
    <t>2017 Прирост количества выставочных проектов, относительно уровня 2012 года</t>
  </si>
  <si>
    <t>2017 Увеличение общего количества посетителей муниципальных музеев</t>
  </si>
  <si>
    <t>Соответствие нормативу обеспеченности парками культуры и отдыха</t>
  </si>
  <si>
    <t>2017 Увеличение числа посетителей парков культуры и отдыха</t>
  </si>
  <si>
    <t>2017 Количество благоустроенных парков культуры и отдыха на территории Московской области</t>
  </si>
  <si>
    <t>Обеспечение деятельности МКУК "Лотошинская ЦБС"</t>
  </si>
  <si>
    <t>Основное мероприятие 2.</t>
  </si>
  <si>
    <t>Основное мероприятие 3.</t>
  </si>
  <si>
    <t>Обеспечение деятельности МКУ "ЛИКМ"</t>
  </si>
  <si>
    <t>Основное мероприятие 4.</t>
  </si>
  <si>
    <t>Обеспечение деятельности МУ «ПКиО»</t>
  </si>
  <si>
    <t>Основное мероприятие 5.</t>
  </si>
  <si>
    <t>Обеспечение деятельности отдела по культуре, делам молодежи, спорту и туризму</t>
  </si>
  <si>
    <t>Подпрограмма 5. Создание условий для реализации муниципальной   программы</t>
  </si>
  <si>
    <t>Создание условий для реализации муниципальной   программы</t>
  </si>
  <si>
    <t>2018 Зарплата бюджетников - 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</si>
  <si>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Средняя заработная плата с 01.01.2018 г. по 31.12.2018г.</t>
  </si>
  <si>
    <t>Отношение среднемесячной заработной платы работников муниципальных учреждений в сфере культуры за 2018 год к среднемесячной заработной плате указанной категории работников за 2017 год</t>
  </si>
  <si>
    <t>Средняя заработная плата с 01.09.2018 г. по 31.12.2018г</t>
  </si>
  <si>
    <t>Отношение среднемесячной заработной платы работников муниципальных учреждений в сфере культуры за период с 01.09.2018 по 31.12.2018 года к среднемесячной заработной плате указанной категории работников, определенный исходя из условий оплаты труда работников муниципальных учреждений на 2018 год до 01.09.2018 года</t>
  </si>
  <si>
    <t>Муниципальная программа : "Спорт Лотошинского муниципального района на 2018-2022 годы"</t>
  </si>
  <si>
    <t>Муниципальная программа : "Культура Лотошинского муниципального района на 2018-2022 годы"</t>
  </si>
  <si>
    <t>Вовлечение жителей Лотошинского муниципального района в систематические занятия физической культуры и спорта</t>
  </si>
  <si>
    <t>Мероприятие 1.1.1.</t>
  </si>
  <si>
    <t>Мероприятие 1.1.2.</t>
  </si>
  <si>
    <t xml:space="preserve">Организация и проведение чемпионатов, кубков, турниров на базе МУ "Стадион п.Лотошино" </t>
  </si>
  <si>
    <t>2018 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Московской области</t>
  </si>
  <si>
    <t>Мероприятия  по самоопределению трудовой и социальной адаптации молодёжи и  участие в мероприятиях по укреплению социальной ответственности молодёжи</t>
  </si>
  <si>
    <t>Мероприятия по патриотичес-кому  и духовно-нравственному воспитанию молодёжи,  по поддержке талантливой молодёжи и социально-значимых инициатив, сотрудничеству в молодёжной среде</t>
  </si>
  <si>
    <t>2017 Доля молодых граждан, участвующих в деятельности общественных организаций и объединений, принимающих участие в добровольческой (волонтерской) деятельности, к общему числу молодых граждан</t>
  </si>
  <si>
    <t>2017 Доля молодых граждан, принимающих участие в мероприятиях, направленных на поддержку талантливой молодежи, молодежных социально значимых инициатив и предпринимательства, к общему числу молодых граждан</t>
  </si>
  <si>
    <t>2017 Доля молодых граждан, принимающих участие в мероприятиях по гражданско-патриотическому, духовно-нравственному воспитанию, к общему числу молодых граждан</t>
  </si>
  <si>
    <t>2017 Доля специалистов, работающих в сфере молодежной политики, принявших участие в мероприятиях по обучению, переобучению, повышению квалификации и обмену опытом, к общему числу специалистов, занятых в сфере работы с молодежью</t>
  </si>
  <si>
    <t>Обеспечение денежным содержанием сотрудников, материально-техническое обеспечение деятельности</t>
  </si>
  <si>
    <t>Муниципальная программа :  "Предпринимательство Лотошинского муниципального района на 2018-2022 годы"</t>
  </si>
  <si>
    <t xml:space="preserve">Продвижение инвестиционного потенциала Лотошинского муниципального района </t>
  </si>
  <si>
    <t>Создание многопрофильных индустриальных парков, индустриальных парков, технологических парков, промышленных площадок</t>
  </si>
  <si>
    <t>Участие в выставочно – ярмарочных мероприятиях, форумах, направленных на повышение конкурентоспособности и инвестиционной привлекательности</t>
  </si>
  <si>
    <t>Проведение мероприятий по увеличению рабочих мест на территории Лотошинского муниципального района</t>
  </si>
  <si>
    <t>Осуществление взаимодействия с потенциальными инвесторами и действующими организациями по созданию новых рабочих мест</t>
  </si>
  <si>
    <t>Мероприятие 2.2.</t>
  </si>
  <si>
    <t>Проведение мероприятий по информированию бизнес сообщества о мерах поддержки инвесторов при реализации инвестиционных проектов</t>
  </si>
  <si>
    <t>Проведение мероприятий по увеличению размера заработной платы на территории Лотошинского муниципального района</t>
  </si>
  <si>
    <t>Мероприятие 3.1.</t>
  </si>
  <si>
    <t>Мониторинг динамики размера заработной платы на действующих предприятиях</t>
  </si>
  <si>
    <t>2018 Инвестируй в Подмосковье - Объем инвестиций, привлеченных в основной капитал  (без учета бюджетных инвестиций и жилищного строительства), на душу населения</t>
  </si>
  <si>
    <t>2018 Количество созданных рабочих мест</t>
  </si>
  <si>
    <t>2018 Количество созданных новых индустриальных парков, технопарков, промышленных площадок</t>
  </si>
  <si>
    <t>2018 Увеличение среднемесячной заработной платы работников организаций, не относящихся к субъектам малого предпринимательства</t>
  </si>
  <si>
    <t>2018 Зарплата без долгов - Задолженность по выплате заработной платы (количество организаций; численность работников, сумма задолженности)</t>
  </si>
  <si>
    <t xml:space="preserve">Проведение мониторинга состояния и развития конкурентной среды на рынках товаров и услуг Лотошинского муниципального района </t>
  </si>
  <si>
    <t>2018 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</si>
  <si>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2018 Доля несостоявшихся торгов от общего количества объявленных торгов</t>
  </si>
  <si>
    <t>2018 Доля общей экономии денежных средств от общей суммы объявленных торгов</t>
  </si>
  <si>
    <t>2018 Доля закупок среди субъектов малого предпринимательства, социально ориентированных некоммерческих организаций, осуществляемых в соответствии с Федеральным законом № 44-ФЗ</t>
  </si>
  <si>
    <t>2018 Среднее количество участников на торгах</t>
  </si>
  <si>
    <t>Кол-во участников в одной процедуре</t>
  </si>
  <si>
    <t>2018 Количество реализованных требований Стандарта развития конкуренции в Московской области</t>
  </si>
  <si>
    <t>Предоставление финансовой, имущественной и консультационной поддержки субъектам малого и среднего предпринимательства в Лотошинском муниципальном районе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</si>
  <si>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</si>
  <si>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Имущественная поддержка  субъектов малого и среднего предпринимательства</t>
  </si>
  <si>
    <t>Мероприятие 1.2.1.</t>
  </si>
  <si>
    <t>Предоставление имущественных льгот социально-ориентированным субъектам малого бизнеса</t>
  </si>
  <si>
    <t>Консультационная поддержка  субъектов малого и среднего предпринимательства</t>
  </si>
  <si>
    <t>Проведение мероприятий, связанных с реализацией мер, направленных на формирование положительного образа предпринимателя, популяризацию роли предпринимательства (размещение публикаций на сайте администрации, в средствах массовой информации о мерах, направленных на поддержку малого и среднего предпринимательства, популяризацию предпринимательства, обеспечение участия субъектов малого и среднего предпринимательства в региональных, межрегиональных и общероссийских форумах и конференциях, проводимых в целях популяризации предпринимательства)</t>
  </si>
  <si>
    <t>2018 Количество вновь созданных предприятий малого и среднего бизнеса</t>
  </si>
  <si>
    <t>2018 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</t>
  </si>
  <si>
    <t>2018 Создаем рабочие места в малом бизнесе - Отношение численности работников МСП к численности населения</t>
  </si>
  <si>
    <t>2018 Малый бизнес большого региона - Прирост количества субъектов малого и среднего предпринимательства на 10 тыс населения</t>
  </si>
  <si>
    <t>2018 Количество малых и средних предприятий на 1 тысячу жителей</t>
  </si>
  <si>
    <t>Развитие потребительского рынка и услуг на территории Лотошинского муниципального района</t>
  </si>
  <si>
    <t>Содействие вводу (строительству) новых современных объектов потребительского рынка и услуг</t>
  </si>
  <si>
    <t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</si>
  <si>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>Мониторинг исполнения схемы размещения нестационарных торговых объектов, а также мониторинг мер, направленных на демонтаж нестационарных торговых объектов, размещение которых не соответствует схеме размещения нестационарных торговых объектов</t>
  </si>
  <si>
    <t>Частичная компенсация транспортных расходов организаций и индивидуальных предпринимателей  по доставке продовольственных и промышленных товаров в сельские населенные пункты Лотошинского муниципального района</t>
  </si>
  <si>
    <t>Реализация некоторых мер по защите прав потребителей в сфере торговли, общественного питания и бытового обслуживания (Частичная компенсация стоимости  помывки льготной категории населения Лотошинского муниципального района)</t>
  </si>
  <si>
    <t>Развитие сферы общественного питания на территории Лотошинского муниципального района</t>
  </si>
  <si>
    <t>Содействие увеличению уровня обеспеченности населения предприятиями общественного питания</t>
  </si>
  <si>
    <t xml:space="preserve">Развитие сферы бытовых услуг </t>
  </si>
  <si>
    <t>Содействие увеличению уровня обеспеченности населения муниципального образования Московской области предприятиями бытового обслуживания</t>
  </si>
  <si>
    <t>Реализация губернаторской программы  «100 бань Подмосковья» на территории Лотошинского муниципального района</t>
  </si>
  <si>
    <t>Мероприятие 4.1.</t>
  </si>
  <si>
    <t>Содействие строительству (реконструкции) банных объектов в рамках программы «100 бань Подмосковья»</t>
  </si>
  <si>
    <t>Создание и функционирование на территории Лотошинского муниципального района муниципального казенного учреждения в сфере погребения и похоронного дела</t>
  </si>
  <si>
    <t>Мероприятие 5.1.</t>
  </si>
  <si>
    <t>Создание муниципального казенного учреждения, осуществляющего деятельность в сфере погребения и похоронного дела  на территории Лотошинского муниципального района</t>
  </si>
  <si>
    <t>Мероприятие 5.2.</t>
  </si>
  <si>
    <t xml:space="preserve">Передача  муниципальному казенному учреждению имущества, земельных участков под кладбищами и властных полномочий в сфере погребения и похоронного дела на территории Лотошинского муниципального района </t>
  </si>
  <si>
    <t>Мероприятие 5.3.</t>
  </si>
  <si>
    <t>Ликвидация муниципальных учреждений и предприятий, осуществляющих деятельность в сфере погребения и похоронного дела на территории Лотошинского муниципального района Московской области (кроме МКУ)</t>
  </si>
  <si>
    <t>Мероприятие 5.4.</t>
  </si>
  <si>
    <t>Транспортировка с мест обнаружения или происшествия умерших на территории Лотошинского муниципального района Московской области для производства судебно-медицинской экспертизы и патологоанатомического вскрытия</t>
  </si>
  <si>
    <t>Основное мероприятие 6.</t>
  </si>
  <si>
    <t>Приведение кладбищ Лотошинского муниципального района в соответствие с Порядком деятельности общественных кладбищ и крематориев на территории Лотошинского муниципального района Московской области</t>
  </si>
  <si>
    <t>Мероприятие 6.1.</t>
  </si>
  <si>
    <t>Оформление в муниципальную собственность земельных участков под кладбищами</t>
  </si>
  <si>
    <t>Мероприятие 6.2.</t>
  </si>
  <si>
    <t>Содержание кладбищ</t>
  </si>
  <si>
    <t>Мероприятие 6.3.</t>
  </si>
  <si>
    <t>Приведение кладбищ к нормативному состоянию</t>
  </si>
  <si>
    <t>Мероприятие 6.4.</t>
  </si>
  <si>
    <t>2018 Обеспеченность населения площадью торговых объектов</t>
  </si>
  <si>
    <t>Квадратные метры на 1000 жителей</t>
  </si>
  <si>
    <t>2018 Прирост посадочных мест на объектах общественного питания</t>
  </si>
  <si>
    <t>2018 Прирост рабочих мест на объектах бытовых услуг</t>
  </si>
  <si>
    <t>2018 Количество введенных банных объектов по программе "100 бань Подмосковья"</t>
  </si>
  <si>
    <t>2018 Наличие на территории муниципального образования муниципального казенного учреждения в сфере погребения и похоронного дела по принципу:1 муниципальный район/городской округ – 1 МКУ</t>
  </si>
  <si>
    <t>2018 Чистое кладбище - Доля кладбищ, соответствующих требованиям Порядка деятельности общественных кладбищ и крематориев на территории Московской области</t>
  </si>
  <si>
    <t>2018 Цивилизованная торговля - Эффективность работы органов местного самоуправления по организации торговой деятельности</t>
  </si>
  <si>
    <t>балл</t>
  </si>
  <si>
    <t>2019 Доля обслуживаемых населенных пунктов от общего числа населенных пунктов муниципального образования, соответствующих критериям отбора получателей субсидии на частичную компенсацию транспортных расходов организаций и индивидуальных предпринимателей по доставке продовольственных и не продовольственных товаров в сельские населенные пункты муниципального образования</t>
  </si>
  <si>
    <t>Муниципальная программа : "Муниципальное управление" Лотошинского муниципального района на 2018-2022 годы"</t>
  </si>
  <si>
    <t>Обеспечение сбалансированности и устойчивости бюджета</t>
  </si>
  <si>
    <t>Осуществление мониторинга поступлений налоговых и неналоговых доходов бюджета муниципального образования и формирование краткосрочного прогноза поступлений налоговых и неналоговых доходов в бюджет муниципального района</t>
  </si>
  <si>
    <t>Проведение работы с главными администраторами по представлению прогноза поступления доходов бюджета, бюджетной отчётности главного администратора и аналитических материалов по исполнению бюджета</t>
  </si>
  <si>
    <t>Реализация мер по мобилизации налоговых и неналоговых доходов бюджета</t>
  </si>
  <si>
    <t>Формирование проекта «программного» бюджета на очередной финансовый год и плановый период</t>
  </si>
  <si>
    <t>Равномерное финансирование расходов бюджета в течение финансового гола</t>
  </si>
  <si>
    <t>Мероприятие 2.3.</t>
  </si>
  <si>
    <t>Разработка критериев по введению новых (увеличению действующих) расходных обязательств</t>
  </si>
  <si>
    <t>Мероприятие 2.4.</t>
  </si>
  <si>
    <t>Корректировка и уточнение основных параметров бюджета муниципального образования на основе реальных объёмов поступлений налоговых и неналоговых поступлений в текущем году</t>
  </si>
  <si>
    <t>Качественное управление муниципальным долгом</t>
  </si>
  <si>
    <t>Мероприятие 3.2.</t>
  </si>
  <si>
    <t>Мониторинг финансовых рынков и оптимизация структуры муниципального долга</t>
  </si>
  <si>
    <t>Подпрограмма 1.  Управление муниципальными финансами</t>
  </si>
  <si>
    <t>2018 Мобилизация доходов - Снижение  задолженности в  бюджет: налоговой, неналоговой (в части налоговой задолженности)</t>
  </si>
  <si>
    <t>2018 Новые налогоплательщики - Приглашаем к регистрации/перерегистрации новых юридических и физических лиц</t>
  </si>
  <si>
    <t>Подпрограмма 2. Управление муниципальным имуществом и земельными ресурсами Лотошинского муниципального района.</t>
  </si>
  <si>
    <t>Увеличение имущества, находящегося в собственности Лотошинского муниципального района</t>
  </si>
  <si>
    <t>Поступление в бюджет Лотошинского муниципального района неналоговых доходов от использования и реализации имущества и земельных участков</t>
  </si>
  <si>
    <t>Мероприятие 2.5.</t>
  </si>
  <si>
    <t>Мероприятие 2.6.</t>
  </si>
  <si>
    <t>Мероприятие 3.3.</t>
  </si>
  <si>
    <t>Государственная регистрация права собственности Лотошинского муниципального района на объекты недвижимого имущества, находящиеся в собственности Лотошинского муниципального района</t>
  </si>
  <si>
    <t>Выявление индивидуальных жилых, садовых и дачных домов, хозяйственных построек, не состоящих на кадастровом учете и права на которые не зарегистрированы; направление и вручение собственникам земельных участков с выявленными объектами писем, уведомлений и информационных материалов; консультирование по вопросам постановки на кадастровый учет объектов недвижимого имущества и регистрации права собственности на них; подготовка информации для формирование реестра объектов, выявленных объектов недвижимости</t>
  </si>
  <si>
    <t>2018 Собираемость от арендной платы за муниципальное имущество</t>
  </si>
  <si>
    <t>2018 Собираемость от арендной платы за земельные участки, государственная собственность на которые не разграничена</t>
  </si>
  <si>
    <t>2018 Погашение задолженности прошлых лет по арендной плате за земельные участки, государственная собственность на которые не разграничена</t>
  </si>
  <si>
    <t>2018 Эффективность работы по взысканию задолженности по арендной плате за земельные участки, государственная собственность на которые не разграничена</t>
  </si>
  <si>
    <t>2018 Эффективность работы по взысканию задолженности по арендной плате за муниципальное имущество</t>
  </si>
  <si>
    <t>Сумма поступлений от приватизации недвижимого имущества</t>
  </si>
  <si>
    <t>Сумма поступлений от приватизации движимого имущества,</t>
  </si>
  <si>
    <t>2018 Проверка использования земель</t>
  </si>
  <si>
    <t>2018 Предоставление земельных участков многодетным семьям</t>
  </si>
  <si>
    <t>2018 Прирост земельного налога</t>
  </si>
  <si>
    <t>2018 Количество земельных участков, подготовленных органом местного самоуправления для реализации на торгах</t>
  </si>
  <si>
    <t>Процент оформления земельных участков и объектов недвижимости в муниципальную собственность от количества объектов находящихся в реестре муниципальной собственности</t>
  </si>
  <si>
    <t>2018 Количество объектов недвижимого имущества, поставленных на кадастровый учет от выявленных земельных участков с объектами без прав</t>
  </si>
  <si>
    <t>Принятие постановлений в области земельных отношений</t>
  </si>
  <si>
    <t>Исполнение сроков установленных ФЗ и ОЗ  или административных регламентов ОМС</t>
  </si>
  <si>
    <t xml:space="preserve">Подпрограмма 3. Развитие архивного дела в Лотошинском муниципальном районе </t>
  </si>
  <si>
    <t>Увеличение количества архивных документов муниципального архива Московской области, находящихся в условиях, обеспечивающих их постоянное (вечное) и долговременное хранение</t>
  </si>
  <si>
    <t xml:space="preserve">Хранение, комплектование, учет и использование документов Архивного фонда Московской области и других архивных документов  в Лотошинском муниципальном архиве </t>
  </si>
  <si>
    <t>Повышение качества предоставления государственных и муниципальных услуг в сфере архивного дела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</si>
  <si>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</si>
  <si>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</si>
  <si>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Доля архивных документов, переведенных в электронно-цифровую форму, от общего количества документов, находящихся на хранении в муниципальном архиве Московской области</t>
  </si>
  <si>
    <t>Подпрограмма 4. Развитие муниципальной службы</t>
  </si>
  <si>
    <t>Совершенствование мер по противодействию коррупции на муниципальной службе в части кадровой работы</t>
  </si>
  <si>
    <t>Организация работы комиссии по урегулированию конфликта интересов   администрации Лотошинского муниципального района в целях реализации мер по противодействию коррупции</t>
  </si>
  <si>
    <t>Совершенствование организации прохождения муниципальной службы</t>
  </si>
  <si>
    <t>Ведение кадровой работы</t>
  </si>
  <si>
    <t>Мероприятие 3.4.</t>
  </si>
  <si>
    <t>Консультирование муниципальных служащих по правовым и иным вопросам прохождения муниципальной службы</t>
  </si>
  <si>
    <t>Мероприятие 3.5.</t>
  </si>
  <si>
    <t>Мероприятие 3.6.</t>
  </si>
  <si>
    <t>Мероприятие 3.7.</t>
  </si>
  <si>
    <t>Совершенствование мотивации муниципальных служащих</t>
  </si>
  <si>
    <t>Мероприятие 4.2.</t>
  </si>
  <si>
    <t>Совершенствование профессионального развития муниципальных служащих Лотошинского  муниципального района</t>
  </si>
  <si>
    <t>Организация работы по повышению квалификации муниципальных служащих</t>
  </si>
  <si>
    <t>Организация участия муниципальных служащих в краткосрочных семинарах</t>
  </si>
  <si>
    <t>Обеспечение соответствия муниципальных правовых актов  федеральному законодательству и законодательству Московской области.</t>
  </si>
  <si>
    <t>Формирование механизма предупреждения коррупции, выявления и разрешения конфликта интересов на муниципальной службе</t>
  </si>
  <si>
    <t>Повышение эффективности кадровой политики в системе муниципальной службы в целях улучшения кадрового состава муниципальных служащих.</t>
  </si>
  <si>
    <t>Создание кадрового резерва муниципальных служащих посредством подбора, подготовки и карьерного роста кандидатов на замещение главных должностей муниципальной службы</t>
  </si>
  <si>
    <t>Повышение профессионального уровня муниципальных служащих.</t>
  </si>
  <si>
    <t>2018 Число пострадавших в результате несчастных случаев на производстве со смертельным исходом, в расчете на 1000 работающих (по кругу организаций муниципальной собственности)</t>
  </si>
  <si>
    <t>2018 Удельный вес рабочих мест, на которых проведена специальная оценка условий труда, в общем количестве рабочих мест (по кругу организаций муниципальной собственности)</t>
  </si>
  <si>
    <t>Повышение уровня  информированности населения муниципального образования Московской области</t>
  </si>
  <si>
    <t>Информирование населения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муниципального образования Московской области в печатных СМИ выходящих на территории муниципального образования</t>
  </si>
  <si>
    <t>Информирование жителей 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радиопрограммы</t>
  </si>
  <si>
    <t>Информирование жителей 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телепередач</t>
  </si>
  <si>
    <t>Информирование населения  муниципального образования Московской области о деятельности органов местного самоуправления муниципального образования Московской области путем размещения материалов и в электронных  СМИ, распространяемых в сети Интернет (сетевых изданиях).  Ведение информационных ресурсов и баз данных муниципального образования Московской области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</si>
  <si>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 Московской области,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</si>
  <si>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сетей. Организация мониторинга печатных и электронных СМИ, блогосферы, проведение медиа-исследований аудитории СМИ на территории муниципального образования</t>
  </si>
  <si>
    <t>Информирование  населения о деятельности органов местного самоуправления посредством наружной рекламы</t>
  </si>
  <si>
    <t>2018 Житель хочет знать - Информирование населения через СМИ и социальные сети</t>
  </si>
  <si>
    <t>2018 Наличие  незаконных рекламных конструкций, установленных на территории муниципального образования</t>
  </si>
  <si>
    <t>Подпрограмма 6. Создание условий для реализации муниципальной программы</t>
  </si>
  <si>
    <t>Обеспечение деятельности ФЭУ администрации Лотошинского муниципального района</t>
  </si>
  <si>
    <t>Обеспечение деятельности КУИ администрации Лотошинского муниципального района</t>
  </si>
  <si>
    <t>Подпрограмма 7. Обеспечение инфраструктуры органов местного самоуправления Лотошинского муниципального района</t>
  </si>
  <si>
    <t>Обеспечение деятельности МУ "Управление обеспечения деятельности ОМСУ"</t>
  </si>
  <si>
    <t>Обеспечение деятельности МУ «Централизованная бухгалтерия муниципальных учреждений»</t>
  </si>
  <si>
    <t>Число нештатных ситуаций, возникающих по причине неудовлетворительного оказания услуги</t>
  </si>
  <si>
    <t xml:space="preserve">Предоставление  грантов начинающим фермерам исемейным животноводческим фермам </t>
  </si>
  <si>
    <t>Ликвидация второй смены  в общеобразовательных организациях Лотошинского муниципального района Московской области</t>
  </si>
  <si>
    <t xml:space="preserve">Развитие сети  общеобразовательных организаций в сельской местности Лотошинского муниципального района Московской области </t>
  </si>
  <si>
    <t>2018 Хозяйствуй умело - Индекс производства продукции сельского хозяйства в хозяйствах всех категорий</t>
  </si>
  <si>
    <t>2018 Индекс производства продукции растениеводства в хозяйствах всех категорий  (в сопоставимых ценах к предыдущему году)</t>
  </si>
  <si>
    <t>2018 Индекс производства продукции животноводства в хозяйствах всех категорий  (в сопоставимых ценах к предыдущему году)</t>
  </si>
  <si>
    <t>Производство продукции сельского хозяйства во всех категориях хозяйств:</t>
  </si>
  <si>
    <t>Производство зерновых культур</t>
  </si>
  <si>
    <t xml:space="preserve">Производство картофеля </t>
  </si>
  <si>
    <t>Производство овощей</t>
  </si>
  <si>
    <t>Производство скота и птицы на убой</t>
  </si>
  <si>
    <t>Производство молока</t>
  </si>
  <si>
    <t>Производство яйцо</t>
  </si>
  <si>
    <t>Реализовано молока сельскохозяйственными предприятиями</t>
  </si>
  <si>
    <t>2018 Доля обрабатываемой пашни в общей площади пашни</t>
  </si>
  <si>
    <t>2018 Земля должна работать - Вовлечение в оборот земель сельхозназначения</t>
  </si>
  <si>
    <t>2018 Вовлечение в оборот выбывших сельско-хозяйственных угодий за счет проведения культуртехнических работ сельскохозяйственными товаро-производителями</t>
  </si>
  <si>
    <t>2018 Объем инвестиций,  привлеченных в текущем году по реализуемым инвестиционным проектам АПК, находящимся  в единой автоматизированной системе мониторинга инвестиционных проектов Министерства инвестиций и инноваций Московской области</t>
  </si>
  <si>
    <t>Объем произведенной  продукции на вновь введенных в оборот землях сельскохозяйственного назначения</t>
  </si>
  <si>
    <t>Центнер (метрический) (100 кг); гектокилограмм; квинтал1 (метрический); децитонна</t>
  </si>
  <si>
    <t>Выход телят от коров молочного направления</t>
  </si>
  <si>
    <t>Удельный вес  племенного скота в общем поголовье</t>
  </si>
  <si>
    <t xml:space="preserve">Численность племенного поголовья коров молочного направления </t>
  </si>
  <si>
    <t>2018 Ввод мощностей животноводческих комплексов молочного направления</t>
  </si>
  <si>
    <t>скотомест</t>
  </si>
  <si>
    <t>2018 Количество крестьянских (фермерских) хозяйств, осуществивших проекты создания и развития своих хозяйств с помощью грантовой поддержки (за отчетный год)</t>
  </si>
  <si>
    <t>2018 Количество семейных животноводческих ферм, осуществляющих развитие своих хозяйств за счет грантовой поддержки (за отчетный год)</t>
  </si>
  <si>
    <t>Уровень  интенсивности использования  посевных площадей (тн. за ед. на 1 га)</t>
  </si>
  <si>
    <t>Улучшить жилищные условия  граждан проживающих в сельской местности путем ввода  жилья</t>
  </si>
  <si>
    <t>В т.ч  молодых семей и молодых специалистов</t>
  </si>
  <si>
    <t xml:space="preserve">Муниципальная программа :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услуг» Лотошинского муниципального района на 2018-2022 годы» </t>
  </si>
  <si>
    <t>Увеличение доли обращений в МФЦ за получением государственных и муниципальных услуг органов местного самоуправления Лотошинского муниципального района в общем количестве обращений за получением государственных и муниципальных услуг</t>
  </si>
  <si>
    <t>Реализация общесистемных мер по повышению качества и доступности государственных и муниципальных услуг на территории муниципального образования</t>
  </si>
  <si>
    <t>Оптимизация предоставления государственных и муниципальных услуг, в том числе обеспечение их предоставления по экстерриториальному принципу, по жизненным ситуациям</t>
  </si>
  <si>
    <t xml:space="preserve">Оперативный мониторинг качества и доступности предоставления государственных и муниципальных услуг, в том числе по принципу «одного окна» </t>
  </si>
  <si>
    <t>Организация деятельности многофункциональных центров предоставления государственных и муниципальных услуг</t>
  </si>
  <si>
    <t>Организация деятельности МФЦпо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</si>
  <si>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2018 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</si>
  <si>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2018 Уровень удовлетворенности граждан качеством предоставления государственных и муниципальных услуг</t>
  </si>
  <si>
    <t>2018 Быстрые услуги - Доля заявителей МФЦ,ожидающих в очереди более 12,5 минут</t>
  </si>
  <si>
    <t>2018 Среднее время ожидания в очереди при обращении заявителя в МФЦ</t>
  </si>
  <si>
    <t>минут</t>
  </si>
  <si>
    <t>Муниципальная программа : "Развитие транспортной системы на территории Лотошинского муниципального района на 2018-2022 годы"</t>
  </si>
  <si>
    <t>Подпрограмма 1. «Пассажирский транспорт общего пользования»</t>
  </si>
  <si>
    <t>Повышение доли поездок, оплачиваемых с использованием единых транспортных карт, в общем количестве пассажирских поездок на конец года</t>
  </si>
  <si>
    <t>Организация транспортного обслуживания</t>
  </si>
  <si>
    <t>Организация перевозок пассажиров и багажа автомобильным транспортом по муниципальным маршрутам регулярных перевозок</t>
  </si>
  <si>
    <t>Погашение кредиторской задолженности за предоставление транспортных услуг</t>
  </si>
  <si>
    <t>Приобретение свидетельств и карт маршрутов регулярных перевозок</t>
  </si>
  <si>
    <t>Доля поездок, оплаченных с использованием единых транспортных карт, в общем количестве оплаченных пассажирами поездок на конец года</t>
  </si>
  <si>
    <t>Доля муниципальных маршрутов регулярных перевозок по регулируемым тарифам в общем количестве муниципальных маршрутов регулярных перевозок на конец года</t>
  </si>
  <si>
    <t>2018 Комфортный автобус-доля транспортных средств соответствующих стандарту (МК-5 лет,СК,БК-7 лет)от количества транспортных средств, работающих на мун.маршрутах</t>
  </si>
  <si>
    <t>Подпрограмма 2. «Строительство и капитальный ремонт  автомобильных дорог общего пользования, дворовых территорий многоквартирных домов, проездов к дворовым территориям многоквартирных домов»</t>
  </si>
  <si>
    <t>Сокращение доли муниципальных дорог, не отвечающих нормативным требованиям в общей протяженности дорог</t>
  </si>
  <si>
    <t>Обеспечение нормативных качеств эксплуатируемых дворовых территорий и проездов к дворовым территориям многоквартирных домов, обеспечение нормативных качеств эксплуатируемых дорог общего пользования</t>
  </si>
  <si>
    <t>Ремонт автомобильных дорог общего пользования</t>
  </si>
  <si>
    <t>Ремонт дворовых территорий многоквартирных домов, проездов к дворовым территориям многоквартирных домов</t>
  </si>
  <si>
    <t>Прирост протяженности сети автомобильных дорог местного значения на территории Лотошинского муниципального района в результате строительства новых автомобильных дорог</t>
  </si>
  <si>
    <t>Строительство автомобильных дорог общего пользования»</t>
  </si>
  <si>
    <t>Строительство автомобильных дорог общего пользования</t>
  </si>
  <si>
    <t>Проектирование автомобильных дорог общего пользования</t>
  </si>
  <si>
    <t>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</si>
  <si>
    <t>Увеличение площади поверхности автомобильных дорог и искусственных сооружений на них, приведенных в нормативное состояние с использованием субсидий из Дорожного фонда Московской области и средств бюджетов муниципальных образований Лотошинского муниципального района</t>
  </si>
  <si>
    <t>тыс. кв. метров</t>
  </si>
  <si>
    <t>Протяженность сети автомобильных дорог общего пользования местного значения на территории Лотошинского муниципального района</t>
  </si>
  <si>
    <t>Доля муниципальных дорог, не отвечающих нормативным требованиям в общей протяженности дорог</t>
  </si>
  <si>
    <t>Справочно: Протяженность сети автомобильных дорог общего пользования местного значения не отвечающих нормативным требованиям</t>
  </si>
  <si>
    <t>Объем ввода в эксплуатацию после строительства и реконструкции автомобильных дорог общего пользования местного значения, в том числе с привлечением субсидии их бюджета Московской области</t>
  </si>
  <si>
    <t>Прирост протяженности автомобильных дорог общего пользования местного значения на территории Лотошинского муниципального района, соответствующих нормативным требованиям к транспортно-эксплуатационным показателям, в результате строительства новых автомобильных дорог</t>
  </si>
  <si>
    <t>Доля населения, проживающего в населенных пунктах, не имеющих регулярного автобусного сообщения с административным центром Лотошинского муниципального района, в общей численности населения Лотошинского муниципального района</t>
  </si>
  <si>
    <t>Протяженность обслуживаемой по содержанию сети автомобильных дорог местного значения на территории Лотошинского муниципального района</t>
  </si>
  <si>
    <t>Километр</t>
  </si>
  <si>
    <t>Подпрограмма 3. «Содержание и текущий ремонт автомобильных дорог общего пользования Лотошинского муниципального района"</t>
  </si>
  <si>
    <t>Содержание сети автомобильных дорог местного значения на территории Лотошинского муниципального района</t>
  </si>
  <si>
    <t>Содержание и текущий ремонт автомобильных дорог общего пользования</t>
  </si>
  <si>
    <t>Содержание автомобильных дорог</t>
  </si>
  <si>
    <t>Текущий ремонт автомобильных дорог общего пользования</t>
  </si>
  <si>
    <t>Паспортизация автомобильных дорог общего пользования</t>
  </si>
  <si>
    <t>Разработка паспортов автомобильных дорог общего пользования</t>
  </si>
  <si>
    <t>2018 Ремонт сети автомобильных дорог общего пользования местного значения</t>
  </si>
  <si>
    <t>Подпрограмма 4. «Обеспечение безопасности дорожного движения на улично-дорожной сети Лотошинского муниципального района"</t>
  </si>
  <si>
    <t>Сокращение смертности от дорожно-транспортных происшествий, количество погибших на 100 тысяч населения</t>
  </si>
  <si>
    <t>Мероприятия по обеспечению безопасности дорожного движения на улично-дорожной сети</t>
  </si>
  <si>
    <t>Разработка карт дислокации автомобильных дорог</t>
  </si>
  <si>
    <t>Приобретение и установка дорожных знаков</t>
  </si>
  <si>
    <t>Обустройство веломаршрутов</t>
  </si>
  <si>
    <t>Приобретение баннера БДД</t>
  </si>
  <si>
    <t>Обучение водителей школьных автобусов по программам, разработанным в соответствии с требованиями ФЗ «О безопасности дорожного движения»</t>
  </si>
  <si>
    <t>Мониторинг парковочных мест</t>
  </si>
  <si>
    <t>Смертность от дорожно-транспортных происшествий, количество погибших на 100 тыс. населения (Социальный риск), количество погибших на 100 тыс. населения</t>
  </si>
  <si>
    <t>Количество</t>
  </si>
  <si>
    <t>Дефицит парковочных мест на парковках общего пользования</t>
  </si>
  <si>
    <t>Плановое количество парковочных мест на парковках общего пользования</t>
  </si>
  <si>
    <t>Фактическое количество парковочных мест на парковках общего пользования</t>
  </si>
  <si>
    <t>Протяженность веломаршрутов</t>
  </si>
  <si>
    <t>Выполнение программы «Удобная парковка</t>
  </si>
  <si>
    <t>2018 ДТП- снижение смертности от ДТП: на дорогах Федерального значения На дорогах регионального значения На дорогах муниципального значения на частных дорогах</t>
  </si>
  <si>
    <t>Единица</t>
  </si>
  <si>
    <t>2018 У каждой дороги свой хозяин- Доля безхозяйных дорог ,принятых в муниципальную собственность</t>
  </si>
  <si>
    <t>2018 Внедрение ГЛОНАСС-степень внедрения и эффективность использования технологии на базе системы ГЛОНАСС с использованием РНИС</t>
  </si>
  <si>
    <t>2018 Создание парковочных машиномест</t>
  </si>
  <si>
    <t>Количество приобретенной техники</t>
  </si>
  <si>
    <t xml:space="preserve">Муниципальная программа : «Развитие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в Лотошинском муниципальном районе на 2018-2022 годы» за 2018 год </t>
  </si>
  <si>
    <t>Обеспечение ОМСУ муниципального образования Московской области базовой информационно-технологической инфраструктурой</t>
  </si>
  <si>
    <t>Развитие и обеспечение функционирования базовой информационно-технологической инфраструктуры ОМСУ муниципального образования Московской области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</si>
  <si>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Московской области,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</si>
  <si>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Московской области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</si>
  <si>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Централизованное приобретение компьютерного оборудования с предустановленным общесистемным программным обеспечением и организационной техники</t>
  </si>
  <si>
    <t>Обеспечение ОМСУ муниципального образования Московской области единой информационно-технологической и телекоммуникационной инфраструктурой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</si>
  <si>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</si>
  <si>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</t>
  </si>
  <si>
    <t>Создание, развитие и обеспечение функционирования единой инфраструктуры информационно-технологического обеспечения функционирования информационных систем обеспечения деятельности ОМСУ муниципального образования Московской области (далее – ЕИТО) на принципах «частного облака», включая аренду серверных стоек на технологических площадках коммерческих дата-центров для размещения оборудования ЕИТО</t>
  </si>
  <si>
    <t>Обеспечение ОМСУ муниципального образования Московской области телефонной связью и доступом в информационно-телекоммуникационную сеть Интернет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</si>
  <si>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</si>
  <si>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</si>
  <si>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безопасности информации ИС, используемых ОМСУ муниципального образования Московской области</t>
  </si>
  <si>
    <t>Обеспечение использования в деятельности ОМСУ муниципального образования Московской области региональных и муниципальных информационных систем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</si>
  <si>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</t>
  </si>
  <si>
    <t>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</t>
  </si>
  <si>
    <t>Внедрение и сопровождение информационных систем поддержки оказания государственных и муниципальных услуг и контрольно-надзорной деятельности в ОМСУ муниципального образования Московской области</t>
  </si>
  <si>
    <t>Мероприятие 4.3.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</si>
  <si>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</si>
  <si>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Мероприятие 4.4.</t>
  </si>
  <si>
    <t>Софинансирование расходов, связанных с предоставлением доступа к электронным сервисам цифровой инфраструктуры в сфере жилищно-коммунального хозяйства для обеспечения равных возможностей собственникам помещений  многоквартирных домов в инициации и организации проведения общих собраний собственников, а также отраслевого сервиса мониторинга выполнения нормативных требований по благоустройству, санитарному состоянию территорий, реализации жилищной реформы, организации капитального и текущего ремонта и содержания жилищного фонда Московской области, функционированию коммунальной и  инженерной инфраструктуры, оценки показателей в жилищно-коммунальной сфере на территории муниципальных образований Московской области в информационно-телекоммуникационной сети «Интернет»</t>
  </si>
  <si>
    <t>Повышение уровня использования информационных технологий в сфере образования Московской области</t>
  </si>
  <si>
    <t>Внедрение информационных технологий для повышения качества и доступности образовательных услуг населению Московской области</t>
  </si>
  <si>
    <t>Обеспечение муниципальных учреждений общего образования доступом в информационно-телекоммуникационную сеть Интернет в соответствии с требованиями, с учетом субсидии из бюджета Московской области</t>
  </si>
  <si>
    <t>Приобретение современных аппаратно-программных комплексов для общеобразовательных организаций в муниципальном образовании Московской области, с учетом субсидии из бюджета Московской области</t>
  </si>
  <si>
    <t>Приобретение современных аппаратно-программных комплексов со средствами криптографической защиты информации для организаций в муниципальном образовании Московской области, с учетом субсидии из бюджета Московской области</t>
  </si>
  <si>
    <t>Задача 6.</t>
  </si>
  <si>
    <t>Улучшение качества покрытия сетями подвижной радиотелефонной связи территории муниципального образования Московской области</t>
  </si>
  <si>
    <t>Развитие телекоммуникационной инфраструктуры в области подвижной радиотелефонной связи на территории муниципального образования Московской области</t>
  </si>
  <si>
    <t>Создание условий для размещения радиоэлектронных средств на земельных участках в границах муниципального образования</t>
  </si>
  <si>
    <t>Создание условий для размещения радиоэлектронных средств на зданиях и сооружениях в границах муниципального образования</t>
  </si>
  <si>
    <t>Задача 7.</t>
  </si>
  <si>
    <t>Улучшение обеспеченности услугами связи жителей многоквартирных домов на территории муниципального образования Московской области</t>
  </si>
  <si>
    <t>Основное мероприятие 7.</t>
  </si>
  <si>
    <t>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</t>
  </si>
  <si>
    <t>Мероприятие 7.1.</t>
  </si>
  <si>
    <t>Инвентаризация кабельной канализации на территории Московской области и постановка кабельной канализации на балансовый учет</t>
  </si>
  <si>
    <t>Мероприятие 7.2.</t>
  </si>
  <si>
    <t>Создание условий доступа операторам связи в многоквартирные дома и подключение подъездного видеонаблюдения</t>
  </si>
  <si>
    <t>Мероприятие 7.3.</t>
  </si>
  <si>
    <t>Формирование реестра операторов связи, оказывающих услуги по предоставлению широкополосного доступа в информационно-телекоммуникационную сеть Интернет на территории Московской области</t>
  </si>
  <si>
    <t>Задача 8.</t>
  </si>
  <si>
    <t>Повышение уровня использования информационных технологий в сфере культуры Московской области</t>
  </si>
  <si>
    <t>Основное мероприятие 8.</t>
  </si>
  <si>
    <t>Внедрение информационных технологий для повышения качества и доступности услуг населению в сфере культуры Московской области</t>
  </si>
  <si>
    <t>Мероприятие 8.1.</t>
  </si>
  <si>
    <t>Обеспечение муниципальных учреждений культуры доступом в информационно-телекоммуникационную сеть Интернет</t>
  </si>
  <si>
    <t>2018 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требованиями Постановления Правительства Московской области от 25.10.2016 № 781/39</t>
  </si>
  <si>
    <t>2018 Доля ОМСУ муниципального образования Московской области, обеспеченных необходимыми услугами связи в том числе для оказания государственных и муниципальных услуг в электронной форме</t>
  </si>
  <si>
    <t>2018 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</si>
  <si>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2018 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</si>
  <si>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2018 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</si>
  <si>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2018 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</si>
  <si>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2018 Увеличение доли граждан, использующих механизм получения государственных и муниципальных услуг в электронной форме</t>
  </si>
  <si>
    <t>2018 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</si>
  <si>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2018 Доля ОМСУ муниципального образования Московской области, а также находящихся в их ведении организаций, предприятий и учреждений, участвующих в планировании, подготовке, проведении и контроле исполнения конкурентных процедур с использованием ЕАСУЗ, включая подсистему портал исполнения контрактов</t>
  </si>
  <si>
    <t>2018 Доля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</t>
  </si>
  <si>
    <t>2018 Доля используемых в деятельности ОМСУ муниципального образования Московской области информационно-аналитических сервисов ЕИАС ЖКХ МО</t>
  </si>
  <si>
    <t>2018 Увеличение доли положительно рассмотренных заявлений на размещение антенно-мачтовых сооружений связи</t>
  </si>
  <si>
    <t>2018 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</si>
  <si>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2018 Доля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населенных пунктах, – не менее 50 Мбит/с; для учреждений культуры, расположенных в сельских населенных пунктах, – не менее 10 Мбит/с</t>
  </si>
  <si>
    <t>2018 Увеличение доли граждан, зарегистрированных в ЕСИА</t>
  </si>
  <si>
    <t>2018 Качественные услуги - Доля муниципальных (государственных) услуг, по которым нарушены  регламентные сроки</t>
  </si>
  <si>
    <t>2018 Удобные услуги - Доля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</t>
  </si>
  <si>
    <t>2018 Ответь вовремя -  Доля жалоб, поступивших на портал «Добродел», по которым нарушен срок подготовки ответа</t>
  </si>
  <si>
    <t>2018 Обратная  связь - Доля зарегистрированных обращений граждан, требующих устранение проблемы, по которым в регламентные сроки предоставлены ответы, подтверждающие их решение</t>
  </si>
  <si>
    <t>2018 Доля муниципальных организаций в муниципальном образовании Московской обеспеченных современными аппаратно-программными комплексами со средствами криптографической защиты информации</t>
  </si>
  <si>
    <t>Организация и проведение научно-практических занятий по изучению правил поведения в лесу и на водоемах. Изготовление просветительских аншлагов.</t>
  </si>
  <si>
    <t xml:space="preserve">Проведение экологического десанта по  очистке парковых зон на территории Лотошинского муниципального района </t>
  </si>
  <si>
    <t>Организация межведомственных мероприятий по выявлению и ликвидации лесоторфяных пожаров</t>
  </si>
  <si>
    <t xml:space="preserve">Рекультивация земель объектов накопленного экологического ущерба </t>
  </si>
  <si>
    <t>Разработка проектно-сметной документации на рекультивацию земельного участка, используемого под складирование ТБО</t>
  </si>
  <si>
    <t>7.2</t>
  </si>
  <si>
    <t>Соответствие расходов на природоохранную деятельность, установленные муниципальной экологической программой в соотношении к нормативам расходов на природоохранную деятельность</t>
  </si>
  <si>
    <t>Доля выявленных и ликвидированных лесоторфяных пожаров</t>
  </si>
  <si>
    <t>2018 Площадь рекультивированных земель объектов накопленного экологического ущерба</t>
  </si>
  <si>
    <t>Муниципальная программа : "Безопасность Лотошинского муниципального района Московской области на 2018-2022 годы"</t>
  </si>
  <si>
    <t>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</si>
  <si>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Оборудование объектов образования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</si>
  <si>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Социальное стимулирование народных дружинников</t>
  </si>
  <si>
    <t>Организация и проведение мероприятий, направленных на предупреждение проявления экстремизма, формирование толерантности в молодежной среде</t>
  </si>
  <si>
    <t>Организация и проведение «круглых столов», конференций, семинаров</t>
  </si>
  <si>
    <t>Организация и прове-дение мероприятий, приуроченных к памятным датам (молодежные акции, спортивные  мероприятия и т.д.)</t>
  </si>
  <si>
    <t>Изготовление и размещение наружной рекламы, агитационных материалов, направленных на информирование о рисках, связанных с наркотиками; - стимулирование подростков и молодежи и их родителей к обращению за психо-логической и иной профессиональной помощью - формирование общественного мнения, направленного на изменение норм, связанных с поведением «риска», и пропаганду ценностей здорового образа жизни.</t>
  </si>
  <si>
    <t>Мероприятие 8.2.</t>
  </si>
  <si>
    <t>2018 Доля объектов социальной сферы, мест с массовым пребыванием людей и коммерческих объектов, оборудованных системами видеонаблюдения и подключенных к системе «Безопасный регион», в общем числе таковых</t>
  </si>
  <si>
    <t>2018 Безопасный город - Безопасность проживания</t>
  </si>
  <si>
    <t>2018 Уровень обеспеченности помещениями для работы участковых уполномоченных полиции в муниципальных образованиях Московской области</t>
  </si>
  <si>
    <t>2018 Количество народных дружинников на 10 тысяч населения</t>
  </si>
  <si>
    <t>Человек на 10 000 населения</t>
  </si>
  <si>
    <t xml:space="preserve">Увеличение доли социально значимых объектов (учреждений), оборудованных в целях антитеррористической защищенности средствами безопасности </t>
  </si>
  <si>
    <t>2018 Снижение общего количества преступлений, совершенных на территории муниципального образования, не менее чем на 5 %</t>
  </si>
  <si>
    <t>Повышение  степени готовности личного состава формирований к реагированию и ор-ганизации проведения аварийно-спасательных и других неотложных работ к нормативной степени готовности</t>
  </si>
  <si>
    <t>Организация подготовки личного состава штатных формирований сил районного звена МОСЧС в специализированных учебных учреждениях, на курсах ГО и УКП</t>
  </si>
  <si>
    <t>Проведение мероприятий по предупреждению и ликвидации последствий ЧС на территории ЛМР</t>
  </si>
  <si>
    <t xml:space="preserve"> Размещение информационного материала для населения района по вопросам обеспечения безопасности и защиты от ЧС</t>
  </si>
  <si>
    <t xml:space="preserve">Закупка материальных, технических средств, для проведения аварийных работ в случае ЧС, создания и плановой замены запасов материальных ресурсов для ликвидации ЧС. </t>
  </si>
  <si>
    <t>Мониторинг и анализ сведений о наличии и состоянии учета хранения и использования материальных запасов учреждений, предприятий и организаций, осуществляющих свою хозяйственную деятельность на территории  района, для ликвидации ЧС локального (объектового) характера.</t>
  </si>
  <si>
    <t>Резервный фонд финансовых ресурсов для предупреждения и ликвидации ЧС муниципального и объектового характера на территории Лотошинского муниципального района</t>
  </si>
  <si>
    <t xml:space="preserve">Обеспечение безопасности людей на водных объектах, расположенных в границах муниципального района </t>
  </si>
  <si>
    <t>Проведение агитационно- пропагандистских мероприятий, направленных на профилактику происшествий на водных объектах района</t>
  </si>
  <si>
    <t>Совершенствование механизма реагирования экстренных оперативных служб на обращения населения Лотошинского муниципального района по единому номеру «112»</t>
  </si>
  <si>
    <t>2018 Процент готовности муниципального образования Московской области к действиям по предназначению при возникновении чрезвычайных ситуациях (происшествиях) природного и техногенного характера</t>
  </si>
  <si>
    <t>2018 Процент исполнения органом местного самоуправления Московской области обеспечения безопасности людей на воде</t>
  </si>
  <si>
    <t>2018 Сокращение среднего времени совместного реагирования нескольких экстренных оперативных служб на обращения населения по единому номеру «112» на территории муниципального образования</t>
  </si>
  <si>
    <t>Мониторинг наличия и состояния функционирующих на территории района систем оповещения и информирования населения, управления, мониторинга и видеонаблюдения, в том числе локальных.</t>
  </si>
  <si>
    <t>Оплата услуг связи, эксплуатационно-техническое обслужи-вание аппаратуры систем оповещения и информирования населения, управления, связи, мониторинга и ви-деонаблюдения</t>
  </si>
  <si>
    <t>2018 Увеличение количества населения муниципального образования Московской области, попадающего в зону действия системы централизованного оповещения и информирования при чрезвычайных ситуациях или угрозе их возникновения</t>
  </si>
  <si>
    <t>2018 Увеличение площади территории муниципального образования Московской области покрытая комплексной системой «Безопасный город»</t>
  </si>
  <si>
    <t>Организация и проведение мероприятий месячника пожарной безопасности</t>
  </si>
  <si>
    <t>Организация и проведение мониторинга состояния пожарной безопасности пожароопасных объектов, социально-значимых объектов и объектов с массовым пребыванием людей, расположенных на территории района</t>
  </si>
  <si>
    <t>2018 Повышение степени пожарной защищенности муниципального образования Московской области, по отношению к базовому периоду</t>
  </si>
  <si>
    <t xml:space="preserve">Создание запасов материально-технических, продовольственных, медицинских и иных средств для целей гражданской обороны </t>
  </si>
  <si>
    <t>Участие в планировании мероприятий по поддержанию устойчивого функционирования организаций в военное время</t>
  </si>
  <si>
    <t>2018 Увеличение степени готовности муниципального образования Московской области в области гражданской обороны по отношению к базовому показателю</t>
  </si>
  <si>
    <t>Муниципальная программа : "Жилище" Лотошинского муниципального района на 2018-2022 годы</t>
  </si>
  <si>
    <t>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</t>
  </si>
  <si>
    <t>Организация информационно-разъяснительной работы среди населения по освещению целей и задач</t>
  </si>
  <si>
    <t>Признание молодых семей нуждающимися в жилых помещениях</t>
  </si>
  <si>
    <t>Признание молодых семей имеющими достаточные доходы</t>
  </si>
  <si>
    <t>Признание молодых семей участниками Подпрограммы 1</t>
  </si>
  <si>
    <t xml:space="preserve">Представление Государственному заказчику списка молодых семей - участников Подпрограммы 1, претендентов на получение социальной выплаты </t>
  </si>
  <si>
    <t>Участие в конкурсном отборе муниципальных образований</t>
  </si>
  <si>
    <t>Выдача молодым семьям свидетельств</t>
  </si>
  <si>
    <t>Выплата субсидии молодым семьям на приобретение жилого помещения или строительство индивидуального жилого дома</t>
  </si>
  <si>
    <t>2018 Количество молодых семей, получивших свидетельство о праве на получение социальной выплаты на приобретение (строительство) жилого помещения</t>
  </si>
  <si>
    <t>Доля молодых семей, улучшивших жилищные условия</t>
  </si>
  <si>
    <t>Оказание государственной поддержки в решении жилищной проблемы детей-сирот и детей, оставшихся без попечения родителей, а также лиц из их числа</t>
  </si>
  <si>
    <t>Формирование учетных дел детей-сирот и детей, оставшихся без попечения родителей, лиц из их числа, включенных в список на обеспечение жильем в текущем году, утвержденный Министерством образования Московской области</t>
  </si>
  <si>
    <t>Заключение соглашения с Министерством образования Московской области</t>
  </si>
  <si>
    <t>Приобретение жилых помещений на первичном и вторичном рынках в муниципальную собственность для обеспечения детей-сирот и детей, оставшимся без попечения родителей, а также лицам из их числа по договорам найма специализированных жилых помещений</t>
  </si>
  <si>
    <t>2018 Численность детей 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</si>
  <si>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у которых право на обеспечение жилыми помещениями возникло и не реализовано, по состоянию на конец соответствующего года.</t>
  </si>
  <si>
    <t>2018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лиц из их числа, которые подлежат обеспечению жилыми помещениями, в отчетном году</t>
  </si>
  <si>
    <t>Подпрограмма 3. Обеспечение жильем отдельных категорий граждан, установленных федеральным законодательством</t>
  </si>
  <si>
    <t>Оказание государственной поддержки по обеспечению жильем отдельных категорий граждан, установленных Федеральным законом «О ветеранах», в соответствии с Указом Президента Российской Федерации «Об обеспечении жильем ветеранов Великой Отечественной войны 1941-1945 годов»</t>
  </si>
  <si>
    <t>Ведение учета и формирование учетных дел ветеранов Великой Отечественной войны 1941-1945 годов</t>
  </si>
  <si>
    <t>Формирование списков ветеранов Великой Отечественной войны 1941-1945 годов, имеющих право на предоставление мер социальной поддержки и предоставление их в Министерство строительного комплекса Московской области</t>
  </si>
  <si>
    <t>Заключение соглашения с Министерством строительного комплекса Московской области</t>
  </si>
  <si>
    <t>Выдача гражданам свидетельств</t>
  </si>
  <si>
    <t xml:space="preserve">Предоставление гражданам (ветеранам Великой Отечественной войны 1941-1945 годов) единовременной денежной выплаты на приобретение жилого помещения </t>
  </si>
  <si>
    <t>Оказание государственной поддержки по обеспечению жильем отдельных категорий граждан, установленных Федеральными законами «О ветеранах» и «О социальной защите инвалидов в Российской Федерации»</t>
  </si>
  <si>
    <t>. Ведение учета и формирование учетных дел ветеранов, инвалидов и семей, имеющих детей-инвалидов</t>
  </si>
  <si>
    <t>Формирование списков ветеранов, инвалидов и семей, имеющих детей-инвалидов, имеющих право на предоставление мер социальной поддержки и предоставление их в Министерство строительного комплекса Московской области</t>
  </si>
  <si>
    <t>Предоставление гражданам (ветеранам, инвалидам) единовременной денежной выплаты на приобретение жилого помещения</t>
  </si>
  <si>
    <t>2018 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</si>
  <si>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2018 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</si>
  <si>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Создание условий для развития рынка доступного жилья, развитие жилищного строительства, в том числе строительство жилья экономического класса, включая малоэтажное строительство</t>
  </si>
  <si>
    <t>Разработка проектно-сметной документации</t>
  </si>
  <si>
    <t>Ликвидация долгостроев, самовольного строительства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</si>
  <si>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</si>
  <si>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t>Общее количество семей, состоящих на учете в качестве нуждающихся в жилых помещениях</t>
  </si>
  <si>
    <t>2018 Количество семей, получивших жилые помещения и улучшивших свои жилищные условия</t>
  </si>
  <si>
    <t>Годовой объем ввода жилья</t>
  </si>
  <si>
    <t>Доля ввода в эксплуатацию жилья по стандартам эконом-класса в общем объеме вводимого жилья</t>
  </si>
  <si>
    <t>2018 Объем ввода жилья по стандартам эконом-класса</t>
  </si>
  <si>
    <t>Доля ввода в эксплуатацию индивидуального жилищного строительства в общем объеме вводимого жилья</t>
  </si>
  <si>
    <t>Средняя стоимость одного квадратного метра общей площади жилья</t>
  </si>
  <si>
    <t>Средняя стоимость одного квадратного метра общей площади жилья, относительно уровня 2012 года</t>
  </si>
  <si>
    <t>Уровень обеспеченности населения жильем</t>
  </si>
  <si>
    <t>Количество лет, необходимых семье, состоящей из трех человек, для приобретения стандартной квартиры общей площадью 54 кв.м. с учетом среднего годового совокупного дохода семьи</t>
  </si>
  <si>
    <t>Удельный вес введенной общей площади жилых домов по отношению к общей площади жилищного фонда</t>
  </si>
  <si>
    <t>2018 Объем ввода индивидуального жилищного строительства, построенного населением за счет собственных и (или) кредитных средств</t>
  </si>
  <si>
    <t>2018 Держим стройки на контроле -  Количество объектов, находящихся на контроле Минстроя МО</t>
  </si>
  <si>
    <t>2018 Решаем проблемы обманутых дольщиков - Количество обманутых дольщиков</t>
  </si>
  <si>
    <t>2018 Проблемные стройки (Подмосковья) - Количество проблемных объектов, по которым нарушены права участников долевого строительства</t>
  </si>
  <si>
    <t>Запрет на долгострой. Улучшение архитектурного облика (ликвидация долгостроев, самовольного строительства)</t>
  </si>
  <si>
    <t>2018 Количество объектов, исключенных из перечня проблемных объектов в отчетном году</t>
  </si>
  <si>
    <t>2018 Количество пострадавших граждан-соинвесторов, права которых обеспечены в отчетном году</t>
  </si>
  <si>
    <t>Муниципальная программа : Газификация населенных пунктов Лотошинского муниципального района Московской области  на 2018-2022 годы</t>
  </si>
  <si>
    <t>Газификация негазифицированной части д.Ушаково</t>
  </si>
  <si>
    <t>Газификация негазифицированной части д.Доры</t>
  </si>
  <si>
    <t>Мероприятие 1.1.3.</t>
  </si>
  <si>
    <t>газификация д.Вяхирево с/п Микулинское</t>
  </si>
  <si>
    <t>Мероприятие 1.1.4.</t>
  </si>
  <si>
    <t>газификация д.Канищево с/п Микулинское</t>
  </si>
  <si>
    <t>Мероприятие 1.1.5.</t>
  </si>
  <si>
    <t>газификация д.Введенское</t>
  </si>
  <si>
    <t>Мероприятие 1.1.6.</t>
  </si>
  <si>
    <t>Газопровод высокого давления с.Микулино - д.Хранево – д.Коноплево</t>
  </si>
  <si>
    <t>Мероприятие 1.1.7.</t>
  </si>
  <si>
    <t>Мероприятие 1.1.8.</t>
  </si>
  <si>
    <t>газификация д.Коноплево</t>
  </si>
  <si>
    <t>Мероприятие 1.1.9.</t>
  </si>
  <si>
    <t>газификация д.Мамоново - д.Астренево</t>
  </si>
  <si>
    <t>Мероприятие 1.1.10.</t>
  </si>
  <si>
    <t>газификация д.Калицино  г/п Лотошино</t>
  </si>
  <si>
    <t>Обеспечение природным газом негазифицированной части д.Ушаково</t>
  </si>
  <si>
    <t>Обеспечение природным газом негазифицированной части д.Доры</t>
  </si>
  <si>
    <t>Обеспечение природным газом д.Вяхирево</t>
  </si>
  <si>
    <t>Обеспечение природным газом д.Введенское</t>
  </si>
  <si>
    <t>Газопровод высокого давления с.Микулино – д.Хранево – д.Коноплево</t>
  </si>
  <si>
    <t>Обеспечение природным газом  д.Хранево</t>
  </si>
  <si>
    <t>Обеспечение природным газом  д.Коноплево</t>
  </si>
  <si>
    <t>Обеспечение природным газом д.Мамоново – д.Астренево</t>
  </si>
  <si>
    <t>Обеспечение природным газом д.Канищево</t>
  </si>
  <si>
    <t>Обеспечение природным газом д.Калицино</t>
  </si>
  <si>
    <t>Муниципальная программа : "Социальная защита населения Лотошинского муниципального района на 2018-2022 годы"</t>
  </si>
  <si>
    <t>Обеспечение доступности муниципальных объектов социальной, транспортной и инженерной инфраструктур для инвалидов и маломобильных групп населения</t>
  </si>
  <si>
    <t>Проведение обследования и паспортизации доступности муниципальных объектов</t>
  </si>
  <si>
    <t xml:space="preserve">Создание безбарьерной среды в  муниципальных учреждениях культуры </t>
  </si>
  <si>
    <t>Создание безбарьерной среды в  муниципальных учреждениях образования</t>
  </si>
  <si>
    <t>Оснащение муниципальных учреждений тактильными лентами и значками (желтый круг) для слабовидящих людей</t>
  </si>
  <si>
    <t>Обеспечение реабилитации инвалидов социокультурными методами и методами физической культуры и спорта</t>
  </si>
  <si>
    <t>Подпрограмма 1. «Доступная среда»</t>
  </si>
  <si>
    <t>2018 Доступная среда - Доступность для инвалидов и других маломобильных групп населения муниципальных  приоритетных объектов</t>
  </si>
  <si>
    <t>Содержание и техническое обеспечение сектора по жилью и субсидиям</t>
  </si>
  <si>
    <t>1330/2315</t>
  </si>
  <si>
    <t>1234/ 2363</t>
  </si>
  <si>
    <t>1118/1769</t>
  </si>
  <si>
    <t>Создание условий для проведения диспансеризации</t>
  </si>
  <si>
    <t>Доля лиц (беременных женщин, кормящих матерей и детей в возрасте до 3-х лет), получающих социальную поддержку (питание), от общего количества обратившихся лиц данной категории</t>
  </si>
  <si>
    <t>2018 Привлечение участковых врачей 1 врач-1 участок - Отсутствие (сокращение) дефицита врачей - привлечение/ стимулирование/жилье</t>
  </si>
  <si>
    <t>2018 Диспансеризация - Доля населения, прошедшего диспансеризацию</t>
  </si>
  <si>
    <t>Муниципальная программа : "Градостроительная деятельность на территории Лотошинского муниципального района на 2018-2022 г.г."</t>
  </si>
  <si>
    <t>Обеспечение градостроительными средствами  политики пространственного развития Лотошинского  муниципального  района и формирование условий для устойчивого градостроительного развития</t>
  </si>
  <si>
    <t>Обеспечение утверждения схемы территориального планирования муниципального района</t>
  </si>
  <si>
    <t>Обеспечение  утверждения генеральных планов городских и сельских  поселений</t>
  </si>
  <si>
    <t>Обеспечение проведения публичных слушаний  по  проектам документов  градостроительного зонирования муниципального района</t>
  </si>
  <si>
    <t>Обеспечение утверждения  правил землепользования и застройки городского и сельских  поселений муниципального района</t>
  </si>
  <si>
    <t>Проведение публичных слушаний по  проектам  документов территориального  планирования муниципального района.</t>
  </si>
  <si>
    <t>Разработка  местных нормативов градостроительного проектирования районных, городских и сельских  поселений.</t>
  </si>
  <si>
    <t>Разработка  местных нормативов градостроительного проектирования , городского поселения</t>
  </si>
  <si>
    <t>Эффективное оказание муниципальных услуг  в сфере градостроительной  деятельности в рамках  исполнения  муниципальных функций в целях обеспечения  реализации предусмотренных  законодательством Российской Федерации полномочий органов местного самоуправления в сфере градостроительной деятельности</t>
  </si>
  <si>
    <t>Поддержание доли подготавливаемых документов в сфере градостроительной деятельности Лотошинского муниципального, разработанных без нарушений сроков реализации, установленных  законодательством Российской Федерации, постановлениями и распоряжениями Главы Лотошинского муниципального района Московской области и  распоряжениями губернатора Московской области. от общего  количества  разработанной  градостроительной документации</t>
  </si>
  <si>
    <t>Обеспечение деятельности отдела  архитектуры и градостроительства</t>
  </si>
  <si>
    <t>Формирование  современного архитектурного облика комплексной застройки территории Лотошинского муниципального района</t>
  </si>
  <si>
    <t xml:space="preserve">Разработка  и реализация проектов городской среды на  территории Лотошинского муниципального района  </t>
  </si>
  <si>
    <t>Мероприятие 3.1.1.</t>
  </si>
  <si>
    <t>Благоустройство общественных территорий городского поселения</t>
  </si>
  <si>
    <t>Мероприятие 3.1.2.</t>
  </si>
  <si>
    <t>Разработка архитектурно - планировочных  концепций (рабочей документации)</t>
  </si>
  <si>
    <t>Мероприятие 3.1.3.</t>
  </si>
  <si>
    <t>Приобретение  и установка  детских  игровых  площадок на  территории  городского поселения</t>
  </si>
  <si>
    <t>Мероприятие 3.1.4.</t>
  </si>
  <si>
    <t xml:space="preserve">Ремонт асфальтового  покрытия дворовых  территорий  </t>
  </si>
  <si>
    <t>Наличие утвержденной схемы территориального планирования Лотошинского муниципального района Московской области</t>
  </si>
  <si>
    <t>2018 Количество утвержденных генеральных планов городских поселений</t>
  </si>
  <si>
    <t>2018 Количество утвержденных генеральных планов сельских поселений</t>
  </si>
  <si>
    <t>2018 Количество утвержденных правил землепользования и застройки городских поселений</t>
  </si>
  <si>
    <t>2018 Количество утвержденных правил землепользования и застройки сельских поселений</t>
  </si>
  <si>
    <t>Количество утверждение нормативов градостроительного проектирования в том числе:</t>
  </si>
  <si>
    <t>количество утвержденных  местных нормативов  Лотошинского муниципального района</t>
  </si>
  <si>
    <t>2017 Коэффициент благоустроенных пешеходных улиц и общественных пространств</t>
  </si>
  <si>
    <t>2017 Коэффициент приведённых в порядок городских территорий</t>
  </si>
  <si>
    <t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t>
  </si>
  <si>
    <t xml:space="preserve">Строительство, реконструкция, капитальный ремонт, приобретение, монтаж и ввод в эксплуатацию объектов водо-снабжения (ВЗУ, ВНС, станций водоочистки) на территории Лотошинского муниципального района </t>
  </si>
  <si>
    <t>Строительство и реконструкция объектов водоснабжения</t>
  </si>
  <si>
    <t xml:space="preserve">Капитальный ремонт, приобретение, монтаж и ввод в эксплуатацию объектов водоснабжения </t>
  </si>
  <si>
    <t xml:space="preserve">Создание и восстановление объектов водоснабжения </t>
  </si>
  <si>
    <t>2018 Увеличение доли населения, обеспеченного доброкачественной питьевой водой из централизованных источников водоснабжения</t>
  </si>
  <si>
    <t>2018 Количество созданных и восстановленных ВЗУ, ВНС и станций водоподготовки</t>
  </si>
  <si>
    <t>Подпрограмма 2. «Очистка сточных вод»</t>
  </si>
  <si>
    <t>Строительство, реконструкция, капитальный ремонт, приобретение, монтаж и ввод в эксплуатацию объектов очистки сточных вод на территории Лотошинского муниципального района</t>
  </si>
  <si>
    <t>Строительство и реконструкция объектов очистки сточных вод</t>
  </si>
  <si>
    <t>Капитальный ремонт, приобретение, монтаж и ввод в эксплуатацию объектов очистки сточных вод</t>
  </si>
  <si>
    <t xml:space="preserve">Строительство, реконструкция, капитальный ремонт канализационных коллекторов (КНС) на территории Лотошинского муниципального района </t>
  </si>
  <si>
    <t>Строительство (реконструкция) канализационных коллекторов</t>
  </si>
  <si>
    <t xml:space="preserve">Капитальный ремонт канализационных коллекторов </t>
  </si>
  <si>
    <t xml:space="preserve">Строительство (реконструкция), капитальный ремонт канализационных насосных станций </t>
  </si>
  <si>
    <t>2018 Увеличение доли сточных вод, очищенных до нормативных значений, в общем объеме сточных вод, пропущенных через очистные сооружения</t>
  </si>
  <si>
    <t>2018 Количество созданных и восстановленных объектов очистки сточных вод суммарной производительностью</t>
  </si>
  <si>
    <t>2018 Количество построенных, реконструированных, отремонтированных коллекторов (участков), КНС суммарной пропускной способностью</t>
  </si>
  <si>
    <t>Подпрограмма 3. «Создание условий  для обеспечения качественными жилищно-коммунальными услугами»</t>
  </si>
  <si>
    <t xml:space="preserve">Строительство, реконструкция, капитальный ремонт, приобретение, монтаж и ввод в эксплуатацию объектов коммунальной инфраструктуры на территории Лотошинского муниципального района </t>
  </si>
  <si>
    <t xml:space="preserve">Строительство и реконструкция объектов коммунальной инфраструктуры (котельные, ЦТП, сети водоснабжения, теплоснабжения ,водоотведения и т.п.)  </t>
  </si>
  <si>
    <t>Капитальный ремонт, на приобретение, монтаж и ввод в эксплуатацию (котельные, ЦТП, сети водоснабжения, теплоснабжения , водоотведения и т.п.)</t>
  </si>
  <si>
    <t xml:space="preserve">Строительство, реконструкция, модернизация объектов инженерной инфраструктуры муниципальных образований за счет внебюджетных средств . (котельные, ЦТП, сети водоснабжения, теплоснабжения ,водоотведения и т.п.)   </t>
  </si>
  <si>
    <t>Совершенствование системы управления жилищно-коммунального хозяйства</t>
  </si>
  <si>
    <t>Актуализация схем водоснабжения водоотведения</t>
  </si>
  <si>
    <t>Актуализация схем теплоснабжения</t>
  </si>
  <si>
    <t xml:space="preserve">Создание условий для реализации полномочий органов государственной власти Московской области и государственных органов Московской области </t>
  </si>
  <si>
    <t>Создание административных комиссий, уполномоченных рассматривать дела об административных правонарушениях в сфере благоустройства.</t>
  </si>
  <si>
    <t>2018 Количество созданных и восстановленных объектов коммунальной инфраструктуры</t>
  </si>
  <si>
    <t>2018 Организация работ по устранению технологических нарушений (аварий, инцидентов) на коммунальных объектах</t>
  </si>
  <si>
    <t>2018 Доля РСО, утвердивших инвестиционные программы в сфере теплоснабжения, водоснабжения и водоотведения в общем количестве РСО, осуществляющих регулируемые виды деятельности на территории муниципального образования Московской области</t>
  </si>
  <si>
    <t>2018 Уровень готовности объектов жилищно-коммунального хозяйства муниципальных образований Московской области к осенне-зимнему периоду</t>
  </si>
  <si>
    <t>2018 ЖКХ без долгов - Задолженность за потребленные топливно-энергетические ресурсы</t>
  </si>
  <si>
    <t>Тысяча рублей на тысячу человек</t>
  </si>
  <si>
    <t>Подпрограмма 4. «Энергосбережение и повышение энергетической эффективности»</t>
  </si>
  <si>
    <t xml:space="preserve">Организация учета энергетических ресурсов в бюджетной сфере </t>
  </si>
  <si>
    <t xml:space="preserve">Установка, замена, поверка приборов учета энергетических ресурсов на объектах бюджетной сферы   </t>
  </si>
  <si>
    <t>Организация учета энергетических ресурсов в жилищном фонде</t>
  </si>
  <si>
    <t>Установка, замена, поверка приборов учета энергетических ресурсов в многоквартирных домах</t>
  </si>
  <si>
    <t>Установка, замена, поверка индивидуальных приборов учета энергетических ресурсов в муниципальном жилье</t>
  </si>
  <si>
    <t>Повышение энергетической эффективности в в бюджетной сфере</t>
  </si>
  <si>
    <t>Установка (модернизация) ИТП с установкой теплообменника отопления и аппаратуры управления отопления</t>
  </si>
  <si>
    <t>Установка термо-регулирующих клапанов (термо-регуляторов) на отопительных приборах</t>
  </si>
  <si>
    <t>Промывка трубопроводов и стояков системы отопления</t>
  </si>
  <si>
    <t>Замена светильников внутреннего освещения на светодиодные</t>
  </si>
  <si>
    <t>Установка автоматизированной системы регулирования освещения, датчиков движения и освещенности</t>
  </si>
  <si>
    <t>Повышение теплозащиты  наружних стен, укрепление кровли и чердачных помещений</t>
  </si>
  <si>
    <t>Установка насосного оборудования и электроустановок с частотно-регулируемым приводом</t>
  </si>
  <si>
    <t>Мероприятие 3.8.</t>
  </si>
  <si>
    <t>Модернизация трубопроводов и арматуры системы ГВС</t>
  </si>
  <si>
    <t>Мероприятие 3.9.</t>
  </si>
  <si>
    <t>Установка аэраторов с регулятором расхода воды</t>
  </si>
  <si>
    <t>2018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</si>
  <si>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2018 Доля зданий, строений, сооружений муниципальной собственности, соответствующих нормальному уровню энергетической эффективности и выше (А, B, C, D)</t>
  </si>
  <si>
    <t>2018 Бережливый учет - Оснащенность многоквартирных домов приборами учета ресурсов</t>
  </si>
  <si>
    <t>Муниципальная программа : «Формирование современной городской среды» Лотошинского муниципального района  на 2018-2022 годы»</t>
  </si>
  <si>
    <t>Подпрограмма 1. «Комфортная городская среда »</t>
  </si>
  <si>
    <t>Благоустройство общественных территорий Лотошинского муниципального района Московской области</t>
  </si>
  <si>
    <t>Разработка  архитектурно-планировачных концепций (и рабочей документации) благоустройства территорий</t>
  </si>
  <si>
    <t xml:space="preserve">Благоустройство общественных территорий </t>
  </si>
  <si>
    <t>Приобретение и установка детских игровых площадок/спортивных площадок  на территории Лотошинского муниципального района Московской области</t>
  </si>
  <si>
    <t>Установка детских игровых площадок/спортивных площадок  на территории Лотошинского муниципального района Московской области</t>
  </si>
  <si>
    <t xml:space="preserve">Благоустройство дворовых территории Лотошинского муниципального района Московской области </t>
  </si>
  <si>
    <t>Ремонт асфальтового покрытия дворовых территорий и проездов дворовых территорий</t>
  </si>
  <si>
    <t xml:space="preserve">Комплексное благоустройство дворовых территорий </t>
  </si>
  <si>
    <t xml:space="preserve">Приобретение техники для нужд благоустройства территорий Лотошинского муниципального района Московской области </t>
  </si>
  <si>
    <t>Строительство, обустройство и содержание кон-тейнерных пло-щадок по сбору мусора, в том числе вблизи СНТ и вдоль дорог, с которых осуществляется вывоз мусора</t>
  </si>
  <si>
    <t>Обеспечение проведения мероприятий по субботникам</t>
  </si>
  <si>
    <t>Приобретение контейнеров ТБО</t>
  </si>
  <si>
    <t>2018 Количество благоустроенных общественных территорий (в разрезе видов территорий), в том числе: - зоны отдыха; пешеходные зоны; набережные; - скверы; - площади</t>
  </si>
  <si>
    <t>Количество  архитектурно-планировочных концепций благоустройства общественных территорий,(Ед.)</t>
  </si>
  <si>
    <t>2018 Количество установленных детских игровых площадок</t>
  </si>
  <si>
    <t>2018 Обеспеченность обустроенными дворовыми территориями</t>
  </si>
  <si>
    <t>20/14</t>
  </si>
  <si>
    <t>30/19</t>
  </si>
  <si>
    <t>2018 Увеличение площади асфальтового покрытия дворовых территорий</t>
  </si>
  <si>
    <t>Подпрограмма 2. «Благоустройство территорий  Лотошинского муниципального района Московской области»</t>
  </si>
  <si>
    <t>Повышение энергетической эффективности систем управления наружным освещением в Лотошинском муниципальном районе</t>
  </si>
  <si>
    <t>Внедрение автоматизированных систем управления наружным освещением в муниципальных образованиях Московской области</t>
  </si>
  <si>
    <t xml:space="preserve">Создание единой автоматизированной системы мониторинга наружного освещения Лотошинского муниципального района  Московской области </t>
  </si>
  <si>
    <t>Формирование современной городской световой среды</t>
  </si>
  <si>
    <t>Устройство и капитальный ремонт электросетевого хозяйства, систем наружного  и архитектурно-художественного освещения в рамках реализации приоритетного проекта «Светлый город»</t>
  </si>
  <si>
    <t>2018 Сокращение уровня износа электросетевого хозяйства систем наружного освещения с применением СИП и высокоэффективных светильников</t>
  </si>
  <si>
    <t>2018 Количество объектов электросетевого хозяйства, систем наружного и архитектурно-художественного освещения на которых реализованы мероприятия по устройству и капитальному ремонту</t>
  </si>
  <si>
    <t>2018 Светлый город - Приведение к нормативному освещению улиц, проездов, набережных в городских и сельских поселениях Московской области</t>
  </si>
  <si>
    <t>Подпрограмма 3. «Создание условий  для обеспечения комфортного проживания жителей»</t>
  </si>
  <si>
    <t>Приведение в надлежащее состояние подъездов в многоквартирных домах</t>
  </si>
  <si>
    <t>Ремонт подъездов в многоквартирных домах</t>
  </si>
  <si>
    <t>Создание благоприятных условий для проживания граждан в многоквартирных домах, расположенных на территории  Московской области</t>
  </si>
  <si>
    <t xml:space="preserve">Проведение капитального ремонта многоквартирных домов Лотошинского муниципального района Московской области </t>
  </si>
  <si>
    <t>Взносы  на капитальный ремонт общего имущества многоквартирных домов</t>
  </si>
  <si>
    <t>Повышение эффективности</t>
  </si>
  <si>
    <t xml:space="preserve">Мониторинг классов энергетической эффективности многоквартирных домов, прошедших комплексный капитальный ремонт </t>
  </si>
  <si>
    <t>2018 Количество отремонтированных подъездов МКД</t>
  </si>
  <si>
    <t>2018 Количество МКД, в которых проведен капитальный ремонт в рамках региональной программы</t>
  </si>
  <si>
    <t xml:space="preserve">Количество многоквартирных домов, прошедших комплексный капитальный ремонт и соответствующих нормальному классу энергоэффективности и выше (А,В,C,D). </t>
  </si>
  <si>
    <t>Индекс результативности подпрограммы -0,8 ; Индекс эффективности муниципальной подпрограммы -0,8; Качественная оценка подпрограммы - удовлетворительная</t>
  </si>
  <si>
    <t>Подпрограмма 5. Развитие системы информирования населения</t>
  </si>
  <si>
    <t>Подпрограмма 1. «Чистая вода»</t>
  </si>
  <si>
    <t xml:space="preserve">Подпрограмма 1.  Развитие физической культуры и массового спорта в Лотошинском муниципальном районе </t>
  </si>
  <si>
    <t>Муниципальная программа : "Экология и природные ресурсы Лотошинского муниципального района на 2018-2022 годы."</t>
  </si>
  <si>
    <t xml:space="preserve">Итого по муниципальной Программе: </t>
  </si>
  <si>
    <t>Всего по  муниципальным программам:</t>
  </si>
  <si>
    <t>Подпрограмма 2.  «Общее образование»</t>
  </si>
  <si>
    <t>Подпрограмма 3 «Дополнительное образование, воспитание и психолого-социальное сопровождение детей»</t>
  </si>
  <si>
    <t>Подпрограмма 4 «Создание условий для реализации муниципальной программы»</t>
  </si>
  <si>
    <t>Итого по Программе:</t>
  </si>
  <si>
    <t>Итого по муниципальной Программе:</t>
  </si>
  <si>
    <t xml:space="preserve"> Подпрограмма 1 «Дошкольное образование»</t>
  </si>
  <si>
    <t>Итого по Подпрограмме1:</t>
  </si>
  <si>
    <t xml:space="preserve">Итого по Подпрограмме 4. </t>
  </si>
  <si>
    <t>Итого по Подрограмме 3:</t>
  </si>
  <si>
    <t xml:space="preserve">Годовой  отчет о реализации муниципальных программ 
 Лотошинского муниципального района Московской области  за 2018 год 
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</si>
</sst>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 locked="0"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5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top" wrapText="1"/>
      <protection locked="0"/>
    </xf>
    <xf numFmtId="4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0" fontId="0" fillId="0" borderId="20" xfId="0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2" fontId="5" fillId="0" borderId="12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vertical="top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2" fontId="5" fillId="0" borderId="24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horizontal="right" vertical="top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5" xfId="0" applyNumberFormat="1" applyFont="1" applyFill="1" applyBorder="1" applyAlignment="1" applyProtection="1">
      <alignment horizontal="right" vertical="top" wrapText="1"/>
      <protection locked="0"/>
    </xf>
    <xf numFmtId="2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4" fontId="9" fillId="0" borderId="12" xfId="0" applyNumberFormat="1" applyFont="1" applyBorder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4" fontId="9" fillId="0" borderId="17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top"/>
    </xf>
    <xf numFmtId="0" fontId="8" fillId="0" borderId="12" xfId="0" applyFont="1" applyBorder="1" applyAlignment="1">
      <alignment horizontal="left" wrapText="1"/>
    </xf>
    <xf numFmtId="4" fontId="6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7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4" fontId="5" fillId="0" borderId="27" xfId="0" applyNumberFormat="1" applyFont="1" applyFill="1" applyBorder="1" applyAlignment="1" applyProtection="1">
      <alignment horizontal="right" vertical="top" wrapText="1"/>
      <protection locked="0"/>
    </xf>
    <xf numFmtId="4" fontId="8" fillId="0" borderId="21" xfId="0" applyNumberFormat="1" applyFont="1" applyBorder="1" applyAlignment="1">
      <alignment horizontal="right" vertical="top"/>
    </xf>
    <xf numFmtId="4" fontId="9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4" fontId="6" fillId="0" borderId="28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29" xfId="0" applyBorder="1" applyAlignment="1">
      <alignment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0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6" fillId="0" borderId="32" xfId="0" applyNumberFormat="1" applyFont="1" applyBorder="1" applyAlignment="1">
      <alignment horizontal="center" vertical="center"/>
    </xf>
    <xf numFmtId="0" fontId="2" fillId="0" borderId="30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Alignment="1">
      <alignment/>
    </xf>
    <xf numFmtId="0" fontId="2" fillId="33" borderId="18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9" fillId="0" borderId="17" xfId="0" applyFont="1" applyBorder="1" applyAlignment="1">
      <alignment vertical="top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5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17" xfId="0" applyFont="1" applyBorder="1" applyAlignment="1">
      <alignment horizontal="right" vertical="top"/>
    </xf>
    <xf numFmtId="0" fontId="9" fillId="0" borderId="17" xfId="0" applyFont="1" applyBorder="1" applyAlignment="1">
      <alignment wrapText="1"/>
    </xf>
    <xf numFmtId="2" fontId="3" fillId="0" borderId="36" xfId="0" applyNumberFormat="1" applyFont="1" applyFill="1" applyBorder="1" applyAlignment="1" applyProtection="1">
      <alignment horizontal="right" vertical="top" wrapText="1"/>
      <protection locked="0"/>
    </xf>
    <xf numFmtId="4" fontId="3" fillId="0" borderId="32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" fontId="9" fillId="0" borderId="17" xfId="0" applyNumberFormat="1" applyFont="1" applyBorder="1" applyAlignment="1">
      <alignment vertical="top"/>
    </xf>
    <xf numFmtId="4" fontId="8" fillId="0" borderId="21" xfId="0" applyNumberFormat="1" applyFont="1" applyBorder="1" applyAlignment="1">
      <alignment vertical="top"/>
    </xf>
    <xf numFmtId="0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7" xfId="0" applyNumberFormat="1" applyFont="1" applyBorder="1" applyAlignment="1">
      <alignment vertical="top"/>
    </xf>
    <xf numFmtId="4" fontId="8" fillId="0" borderId="17" xfId="0" applyNumberFormat="1" applyFont="1" applyBorder="1" applyAlignment="1">
      <alignment horizontal="right" vertical="top"/>
    </xf>
    <xf numFmtId="0" fontId="0" fillId="0" borderId="21" xfId="0" applyBorder="1" applyAlignment="1">
      <alignment horizontal="center"/>
    </xf>
    <xf numFmtId="4" fontId="9" fillId="0" borderId="24" xfId="0" applyNumberFormat="1" applyFont="1" applyBorder="1" applyAlignment="1">
      <alignment horizontal="right" vertical="top"/>
    </xf>
    <xf numFmtId="4" fontId="8" fillId="0" borderId="24" xfId="0" applyNumberFormat="1" applyFont="1" applyBorder="1" applyAlignment="1">
      <alignment horizontal="right" vertical="top"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0" xfId="0" applyNumberFormat="1" applyFont="1" applyFill="1" applyBorder="1" applyAlignment="1" applyProtection="1">
      <alignment horizontal="center" vertical="top" wrapText="1"/>
      <protection locked="0"/>
    </xf>
    <xf numFmtId="1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2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>
      <alignment horizontal="center" vertical="center" wrapText="1"/>
    </xf>
    <xf numFmtId="4" fontId="2" fillId="0" borderId="23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>
      <alignment horizontal="center"/>
    </xf>
    <xf numFmtId="10" fontId="5" fillId="0" borderId="12" xfId="0" applyNumberFormat="1" applyFont="1" applyFill="1" applyBorder="1" applyAlignment="1" applyProtection="1">
      <alignment horizontal="center" vertical="top" wrapText="1"/>
      <protection locked="0"/>
    </xf>
    <xf numFmtId="1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15" xfId="0" applyNumberFormat="1" applyFont="1" applyFill="1" applyBorder="1" applyAlignment="1" applyProtection="1">
      <alignment horizontal="right" vertical="top" wrapText="1"/>
      <protection locked="0"/>
    </xf>
    <xf numFmtId="1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0" xfId="0" applyNumberFormat="1" applyFont="1" applyFill="1" applyBorder="1" applyAlignment="1" applyProtection="1">
      <alignment vertical="top" wrapText="1"/>
      <protection locked="0"/>
    </xf>
    <xf numFmtId="10" fontId="5" fillId="0" borderId="10" xfId="0" applyNumberFormat="1" applyFont="1" applyFill="1" applyBorder="1" applyAlignment="1" applyProtection="1">
      <alignment vertical="center" wrapText="1"/>
      <protection locked="0"/>
    </xf>
    <xf numFmtId="10" fontId="5" fillId="0" borderId="15" xfId="0" applyNumberFormat="1" applyFont="1" applyFill="1" applyBorder="1" applyAlignment="1" applyProtection="1">
      <alignment vertical="top" wrapText="1"/>
      <protection locked="0"/>
    </xf>
    <xf numFmtId="10" fontId="5" fillId="0" borderId="15" xfId="0" applyNumberFormat="1" applyFont="1" applyFill="1" applyBorder="1" applyAlignment="1" applyProtection="1">
      <alignment vertical="center" wrapText="1"/>
      <protection locked="0"/>
    </xf>
    <xf numFmtId="10" fontId="5" fillId="0" borderId="13" xfId="0" applyNumberFormat="1" applyFont="1" applyFill="1" applyBorder="1" applyAlignment="1" applyProtection="1">
      <alignment vertical="top" wrapText="1"/>
      <protection locked="0"/>
    </xf>
    <xf numFmtId="10" fontId="5" fillId="0" borderId="13" xfId="0" applyNumberFormat="1" applyFont="1" applyFill="1" applyBorder="1" applyAlignment="1" applyProtection="1">
      <alignment vertical="center" wrapText="1"/>
      <protection locked="0"/>
    </xf>
    <xf numFmtId="4" fontId="5" fillId="0" borderId="14" xfId="0" applyNumberFormat="1" applyFont="1" applyFill="1" applyBorder="1" applyAlignment="1" applyProtection="1">
      <alignment vertical="top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" xfId="0" applyNumberFormat="1" applyFont="1" applyFill="1" applyBorder="1" applyAlignment="1" applyProtection="1">
      <alignment horizontal="right" vertical="top" wrapText="1"/>
      <protection locked="0"/>
    </xf>
    <xf numFmtId="4" fontId="2" fillId="0" borderId="23" xfId="0" applyNumberFormat="1" applyFont="1" applyFill="1" applyBorder="1" applyAlignment="1" applyProtection="1">
      <alignment horizontal="right" vertical="top" wrapText="1"/>
      <protection locked="0"/>
    </xf>
    <xf numFmtId="10" fontId="5" fillId="0" borderId="12" xfId="0" applyNumberFormat="1" applyFont="1" applyFill="1" applyBorder="1" applyAlignment="1" applyProtection="1">
      <alignment vertical="top" wrapText="1"/>
      <protection locked="0"/>
    </xf>
    <xf numFmtId="10" fontId="5" fillId="0" borderId="12" xfId="0" applyNumberFormat="1" applyFont="1" applyFill="1" applyBorder="1" applyAlignment="1" applyProtection="1">
      <alignment vertical="center" wrapText="1"/>
      <protection locked="0"/>
    </xf>
    <xf numFmtId="10" fontId="5" fillId="0" borderId="28" xfId="0" applyNumberFormat="1" applyFont="1" applyFill="1" applyBorder="1" applyAlignment="1" applyProtection="1">
      <alignment horizontal="right" vertical="top" wrapText="1"/>
      <protection locked="0"/>
    </xf>
    <xf numFmtId="10" fontId="5" fillId="0" borderId="16" xfId="0" applyNumberFormat="1" applyFont="1" applyFill="1" applyBorder="1" applyAlignment="1" applyProtection="1">
      <alignment vertical="top" wrapText="1"/>
      <protection locked="0"/>
    </xf>
    <xf numFmtId="10" fontId="5" fillId="0" borderId="17" xfId="0" applyNumberFormat="1" applyFont="1" applyFill="1" applyBorder="1" applyAlignment="1" applyProtection="1">
      <alignment vertical="top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18" xfId="0" applyNumberFormat="1" applyFont="1" applyFill="1" applyBorder="1" applyAlignment="1" applyProtection="1">
      <alignment horizontal="right" vertical="top" wrapText="1"/>
      <protection locked="0"/>
    </xf>
    <xf numFmtId="10" fontId="5" fillId="0" borderId="18" xfId="0" applyNumberFormat="1" applyFont="1" applyFill="1" applyBorder="1" applyAlignment="1" applyProtection="1">
      <alignment vertical="top" wrapText="1"/>
      <protection locked="0"/>
    </xf>
    <xf numFmtId="1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5" xfId="0" applyNumberFormat="1" applyFont="1" applyFill="1" applyBorder="1" applyAlignment="1" applyProtection="1">
      <alignment horizontal="right" vertical="top" wrapText="1"/>
      <protection locked="0"/>
    </xf>
    <xf numFmtId="4" fontId="3" fillId="0" borderId="27" xfId="0" applyNumberFormat="1" applyFont="1" applyFill="1" applyBorder="1" applyAlignment="1" applyProtection="1">
      <alignment horizontal="center" vertical="top" wrapText="1"/>
      <protection locked="0"/>
    </xf>
    <xf numFmtId="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4" fontId="3" fillId="0" borderId="37" xfId="0" applyNumberFormat="1" applyFont="1" applyFill="1" applyBorder="1" applyAlignment="1" applyProtection="1">
      <alignment horizontal="center" vertical="top" wrapText="1"/>
      <protection locked="0"/>
    </xf>
    <xf numFmtId="4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4" xfId="0" applyNumberFormat="1" applyFont="1" applyBorder="1" applyAlignment="1">
      <alignment vertical="top" wrapText="1"/>
    </xf>
    <xf numFmtId="2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10" fontId="8" fillId="0" borderId="12" xfId="0" applyNumberFormat="1" applyFont="1" applyBorder="1" applyAlignment="1">
      <alignment vertical="top" wrapText="1"/>
    </xf>
    <xf numFmtId="10" fontId="8" fillId="0" borderId="12" xfId="0" applyNumberFormat="1" applyFont="1" applyBorder="1" applyAlignment="1">
      <alignment horizontal="center" vertical="center" wrapText="1"/>
    </xf>
    <xf numFmtId="4" fontId="2" fillId="0" borderId="35" xfId="0" applyNumberFormat="1" applyFont="1" applyFill="1" applyBorder="1" applyAlignment="1" applyProtection="1">
      <alignment horizontal="right" vertical="top" wrapText="1"/>
      <protection locked="0"/>
    </xf>
    <xf numFmtId="10" fontId="8" fillId="0" borderId="12" xfId="0" applyNumberFormat="1" applyFont="1" applyBorder="1" applyAlignment="1">
      <alignment horizontal="right" vertical="top"/>
    </xf>
    <xf numFmtId="10" fontId="8" fillId="0" borderId="12" xfId="0" applyNumberFormat="1" applyFont="1" applyBorder="1" applyAlignment="1">
      <alignment horizontal="right" vertical="center"/>
    </xf>
    <xf numFmtId="2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24" xfId="0" applyNumberFormat="1" applyFont="1" applyFill="1" applyBorder="1" applyAlignment="1" applyProtection="1">
      <alignment horizontal="right" vertical="top" wrapText="1"/>
      <protection locked="0"/>
    </xf>
    <xf numFmtId="1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12" xfId="0" applyNumberFormat="1" applyFont="1" applyBorder="1" applyAlignment="1">
      <alignment horizontal="center" vertical="center"/>
    </xf>
    <xf numFmtId="1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0" fontId="6" fillId="0" borderId="12" xfId="0" applyNumberFormat="1" applyFont="1" applyBorder="1" applyAlignment="1">
      <alignment horizontal="center" vertical="center"/>
    </xf>
    <xf numFmtId="2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10" fontId="8" fillId="0" borderId="17" xfId="0" applyNumberFormat="1" applyFont="1" applyBorder="1" applyAlignment="1">
      <alignment horizontal="right" vertical="center"/>
    </xf>
    <xf numFmtId="1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4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10" fontId="5" fillId="0" borderId="10" xfId="0" applyNumberFormat="1" applyFont="1" applyFill="1" applyBorder="1" applyAlignment="1" applyProtection="1">
      <alignment horizontal="right" vertical="top" wrapText="1"/>
      <protection locked="0"/>
    </xf>
    <xf numFmtId="10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5" fillId="0" borderId="24" xfId="0" applyNumberFormat="1" applyFont="1" applyFill="1" applyBorder="1" applyAlignment="1" applyProtection="1">
      <alignment horizontal="right" vertical="top" wrapText="1"/>
      <protection locked="0"/>
    </xf>
    <xf numFmtId="4" fontId="5" fillId="0" borderId="28" xfId="0" applyNumberFormat="1" applyFont="1" applyFill="1" applyBorder="1" applyAlignment="1" applyProtection="1">
      <alignment horizontal="right" vertical="top" wrapText="1"/>
      <protection locked="0"/>
    </xf>
    <xf numFmtId="4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left" vertical="top" wrapText="1"/>
      <protection locked="0"/>
    </xf>
    <xf numFmtId="1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" xfId="0" applyNumberFormat="1" applyFont="1" applyFill="1" applyBorder="1" applyAlignment="1" applyProtection="1">
      <alignment horizontal="right" vertical="top" wrapText="1"/>
      <protection locked="0"/>
    </xf>
    <xf numFmtId="4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/>
    </xf>
    <xf numFmtId="4" fontId="9" fillId="0" borderId="32" xfId="0" applyNumberFormat="1" applyFont="1" applyBorder="1" applyAlignment="1">
      <alignment horizontal="right" vertical="top"/>
    </xf>
    <xf numFmtId="0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0" fillId="33" borderId="12" xfId="0" applyFill="1" applyBorder="1" applyAlignment="1">
      <alignment horizontal="right"/>
    </xf>
    <xf numFmtId="0" fontId="6" fillId="0" borderId="0" xfId="0" applyFont="1" applyAlignment="1">
      <alignment/>
    </xf>
    <xf numFmtId="10" fontId="5" fillId="0" borderId="13" xfId="0" applyNumberFormat="1" applyFont="1" applyFill="1" applyBorder="1" applyAlignment="1" applyProtection="1">
      <alignment horizontal="right" vertical="top" wrapText="1"/>
      <protection locked="0"/>
    </xf>
    <xf numFmtId="10" fontId="5" fillId="0" borderId="21" xfId="0" applyNumberFormat="1" applyFont="1" applyFill="1" applyBorder="1" applyAlignment="1" applyProtection="1">
      <alignment horizontal="right" vertical="top" wrapText="1"/>
      <protection locked="0"/>
    </xf>
    <xf numFmtId="1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15" xfId="0" applyNumberFormat="1" applyFont="1" applyFill="1" applyBorder="1" applyAlignment="1" applyProtection="1">
      <alignment horizontal="right" vertical="top" wrapText="1"/>
      <protection locked="0"/>
    </xf>
    <xf numFmtId="1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0" fontId="9" fillId="0" borderId="12" xfId="0" applyNumberFormat="1" applyFont="1" applyBorder="1" applyAlignment="1">
      <alignment horizontal="right" vertical="top"/>
    </xf>
    <xf numFmtId="10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Font="1" applyBorder="1" applyAlignment="1">
      <alignment/>
    </xf>
    <xf numFmtId="4" fontId="8" fillId="0" borderId="25" xfId="0" applyNumberFormat="1" applyFont="1" applyBorder="1" applyAlignment="1">
      <alignment horizontal="right" vertical="top"/>
    </xf>
    <xf numFmtId="10" fontId="6" fillId="0" borderId="17" xfId="0" applyNumberFormat="1" applyFont="1" applyBorder="1" applyAlignment="1">
      <alignment horizontal="center" vertical="center"/>
    </xf>
    <xf numFmtId="1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31" xfId="0" applyFont="1" applyBorder="1" applyAlignment="1">
      <alignment horizontal="left" vertical="center" wrapText="1"/>
    </xf>
    <xf numFmtId="10" fontId="8" fillId="0" borderId="12" xfId="0" applyNumberFormat="1" applyFont="1" applyBorder="1" applyAlignment="1">
      <alignment vertical="top"/>
    </xf>
    <xf numFmtId="4" fontId="8" fillId="0" borderId="24" xfId="0" applyNumberFormat="1" applyFont="1" applyBorder="1" applyAlignment="1">
      <alignment vertical="top"/>
    </xf>
    <xf numFmtId="4" fontId="9" fillId="0" borderId="24" xfId="0" applyNumberFormat="1" applyFont="1" applyBorder="1" applyAlignment="1">
      <alignment vertical="top"/>
    </xf>
    <xf numFmtId="4" fontId="9" fillId="0" borderId="28" xfId="0" applyNumberFormat="1" applyFont="1" applyBorder="1" applyAlignment="1">
      <alignment vertical="top"/>
    </xf>
    <xf numFmtId="4" fontId="8" fillId="0" borderId="25" xfId="0" applyNumberFormat="1" applyFont="1" applyBorder="1" applyAlignment="1">
      <alignment vertical="top"/>
    </xf>
    <xf numFmtId="4" fontId="8" fillId="0" borderId="28" xfId="0" applyNumberFormat="1" applyFont="1" applyBorder="1" applyAlignment="1">
      <alignment vertical="top"/>
    </xf>
    <xf numFmtId="4" fontId="8" fillId="0" borderId="32" xfId="0" applyNumberFormat="1" applyFont="1" applyBorder="1" applyAlignment="1">
      <alignment vertical="top"/>
    </xf>
    <xf numFmtId="4" fontId="8" fillId="0" borderId="22" xfId="0" applyNumberFormat="1" applyFont="1" applyBorder="1" applyAlignment="1">
      <alignment vertical="top"/>
    </xf>
    <xf numFmtId="2" fontId="9" fillId="0" borderId="12" xfId="0" applyNumberFormat="1" applyFont="1" applyBorder="1" applyAlignment="1">
      <alignment vertical="top"/>
    </xf>
    <xf numFmtId="2" fontId="9" fillId="0" borderId="24" xfId="0" applyNumberFormat="1" applyFont="1" applyBorder="1" applyAlignment="1">
      <alignment vertical="top"/>
    </xf>
    <xf numFmtId="2" fontId="8" fillId="0" borderId="12" xfId="0" applyNumberFormat="1" applyFont="1" applyBorder="1" applyAlignment="1">
      <alignment vertical="top"/>
    </xf>
    <xf numFmtId="2" fontId="8" fillId="0" borderId="24" xfId="0" applyNumberFormat="1" applyFont="1" applyBorder="1" applyAlignment="1">
      <alignment vertical="top"/>
    </xf>
    <xf numFmtId="10" fontId="8" fillId="0" borderId="12" xfId="0" applyNumberFormat="1" applyFont="1" applyBorder="1" applyAlignment="1">
      <alignment horizontal="center" vertical="top"/>
    </xf>
    <xf numFmtId="0" fontId="0" fillId="0" borderId="28" xfId="0" applyFont="1" applyBorder="1" applyAlignment="1">
      <alignment/>
    </xf>
    <xf numFmtId="10" fontId="8" fillId="0" borderId="0" xfId="0" applyNumberFormat="1" applyFont="1" applyBorder="1" applyAlignment="1">
      <alignment vertical="top"/>
    </xf>
    <xf numFmtId="1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Font="1" applyBorder="1" applyAlignment="1">
      <alignment/>
    </xf>
    <xf numFmtId="0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9" fillId="0" borderId="21" xfId="0" applyNumberFormat="1" applyFont="1" applyBorder="1" applyAlignment="1">
      <alignment vertical="top"/>
    </xf>
    <xf numFmtId="10" fontId="8" fillId="0" borderId="0" xfId="0" applyNumberFormat="1" applyFont="1" applyBorder="1" applyAlignment="1">
      <alignment horizontal="center" vertical="center"/>
    </xf>
    <xf numFmtId="4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/>
    </xf>
    <xf numFmtId="4" fontId="10" fillId="0" borderId="12" xfId="0" applyNumberFormat="1" applyFont="1" applyBorder="1" applyAlignment="1">
      <alignment horizontal="center" vertical="center"/>
    </xf>
    <xf numFmtId="10" fontId="10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8" xfId="0" applyNumberFormat="1" applyFont="1" applyFill="1" applyBorder="1" applyAlignment="1" applyProtection="1">
      <alignment horizontal="right" vertical="top" wrapText="1"/>
      <protection locked="0"/>
    </xf>
    <xf numFmtId="0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53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5" fillId="0" borderId="32" xfId="0" applyNumberFormat="1" applyFont="1" applyFill="1" applyBorder="1" applyAlignment="1" applyProtection="1">
      <alignment horizontal="right" vertical="top" wrapText="1"/>
      <protection locked="0"/>
    </xf>
    <xf numFmtId="10" fontId="5" fillId="0" borderId="21" xfId="0" applyNumberFormat="1" applyFont="1" applyFill="1" applyBorder="1" applyAlignment="1" applyProtection="1">
      <alignment vertical="top" wrapText="1"/>
      <protection locked="0"/>
    </xf>
    <xf numFmtId="10" fontId="8" fillId="0" borderId="17" xfId="0" applyNumberFormat="1" applyFont="1" applyBorder="1" applyAlignment="1">
      <alignment vertical="top"/>
    </xf>
    <xf numFmtId="10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17" xfId="0" applyNumberFormat="1" applyFont="1" applyBorder="1" applyAlignment="1">
      <alignment horizontal="center" vertical="center"/>
    </xf>
    <xf numFmtId="4" fontId="5" fillId="0" borderId="31" xfId="0" applyNumberFormat="1" applyFont="1" applyFill="1" applyBorder="1" applyAlignment="1" applyProtection="1">
      <alignment horizontal="right" vertical="top" wrapText="1"/>
      <protection locked="0"/>
    </xf>
    <xf numFmtId="4" fontId="5" fillId="0" borderId="22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2" fillId="0" borderId="4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0" fillId="0" borderId="34" xfId="0" applyBorder="1" applyAlignment="1">
      <alignment vertical="top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2" fillId="0" borderId="41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 vertical="top"/>
    </xf>
    <xf numFmtId="10" fontId="9" fillId="0" borderId="12" xfId="0" applyNumberFormat="1" applyFont="1" applyBorder="1" applyAlignment="1">
      <alignment horizontal="right" vertical="top"/>
    </xf>
    <xf numFmtId="4" fontId="2" fillId="0" borderId="42" xfId="0" applyNumberFormat="1" applyFont="1" applyFill="1" applyBorder="1" applyAlignment="1" applyProtection="1">
      <alignment horizontal="right" vertical="top" wrapText="1"/>
      <protection locked="0"/>
    </xf>
    <xf numFmtId="4" fontId="2" fillId="0" borderId="43" xfId="0" applyNumberFormat="1" applyFont="1" applyFill="1" applyBorder="1" applyAlignment="1" applyProtection="1">
      <alignment horizontal="right" vertical="top" wrapText="1"/>
      <protection locked="0"/>
    </xf>
    <xf numFmtId="4" fontId="2" fillId="0" borderId="44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10" fontId="5" fillId="0" borderId="18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10" fontId="2" fillId="0" borderId="18" xfId="0" applyNumberFormat="1" applyFont="1" applyFill="1" applyBorder="1" applyAlignment="1" applyProtection="1">
      <alignment horizontal="right" vertical="top" wrapText="1"/>
      <protection locked="0"/>
    </xf>
    <xf numFmtId="10" fontId="2" fillId="0" borderId="16" xfId="0" applyNumberFormat="1" applyFont="1" applyFill="1" applyBorder="1" applyAlignment="1" applyProtection="1">
      <alignment horizontal="right" vertical="top" wrapText="1"/>
      <protection locked="0"/>
    </xf>
    <xf numFmtId="10" fontId="2" fillId="0" borderId="41" xfId="0" applyNumberFormat="1" applyFont="1" applyFill="1" applyBorder="1" applyAlignment="1" applyProtection="1">
      <alignment horizontal="right" vertical="top" wrapText="1"/>
      <protection locked="0"/>
    </xf>
    <xf numFmtId="10" fontId="9" fillId="0" borderId="28" xfId="0" applyNumberFormat="1" applyFont="1" applyBorder="1" applyAlignment="1">
      <alignment horizontal="right" vertical="top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4" fontId="2" fillId="0" borderId="38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 vertical="top" wrapText="1"/>
    </xf>
    <xf numFmtId="10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0" borderId="32" xfId="0" applyBorder="1" applyAlignment="1">
      <alignment horizontal="right" vertical="top" wrapText="1"/>
    </xf>
    <xf numFmtId="0" fontId="0" fillId="0" borderId="45" xfId="0" applyBorder="1" applyAlignment="1">
      <alignment horizontal="right" vertical="top" wrapText="1"/>
    </xf>
    <xf numFmtId="0" fontId="6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0" fontId="5" fillId="0" borderId="46" xfId="0" applyNumberFormat="1" applyFont="1" applyFill="1" applyBorder="1" applyAlignment="1" applyProtection="1">
      <alignment horizontal="right" vertical="top" wrapText="1"/>
      <protection locked="0"/>
    </xf>
    <xf numFmtId="0" fontId="0" fillId="0" borderId="43" xfId="0" applyBorder="1" applyAlignment="1">
      <alignment horizontal="right" vertical="top" wrapText="1"/>
    </xf>
    <xf numFmtId="0" fontId="0" fillId="0" borderId="44" xfId="0" applyBorder="1" applyAlignment="1">
      <alignment horizontal="right" vertical="top" wrapText="1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0" applyNumberFormat="1" applyFont="1" applyFill="1" applyBorder="1" applyAlignment="1" applyProtection="1">
      <alignment horizontal="right" vertical="top" wrapText="1"/>
      <protection locked="0"/>
    </xf>
    <xf numFmtId="0" fontId="6" fillId="0" borderId="23" xfId="0" applyFont="1" applyBorder="1" applyAlignment="1">
      <alignment horizontal="right" vertical="top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48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2" fillId="0" borderId="19" xfId="0" applyNumberFormat="1" applyFont="1" applyFill="1" applyBorder="1" applyAlignment="1" applyProtection="1">
      <alignment horizontal="left" vertical="top" wrapText="1" indent="1"/>
      <protection locked="0"/>
    </xf>
    <xf numFmtId="0" fontId="0" fillId="0" borderId="3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10" fontId="8" fillId="0" borderId="12" xfId="0" applyNumberFormat="1" applyFont="1" applyBorder="1" applyAlignment="1">
      <alignment horizontal="right" vertical="top"/>
    </xf>
    <xf numFmtId="0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1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0" fontId="6" fillId="0" borderId="12" xfId="0" applyFont="1" applyBorder="1" applyAlignment="1">
      <alignment horizontal="right" vertical="top" wrapText="1"/>
    </xf>
    <xf numFmtId="10" fontId="6" fillId="0" borderId="12" xfId="0" applyNumberFormat="1" applyFont="1" applyBorder="1" applyAlignment="1">
      <alignment horizontal="right" vertical="top" wrapText="1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2" fillId="0" borderId="3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4" fontId="9" fillId="0" borderId="28" xfId="0" applyNumberFormat="1" applyFont="1" applyBorder="1" applyAlignment="1">
      <alignment horizontal="right" vertical="top"/>
    </xf>
    <xf numFmtId="0" fontId="9" fillId="0" borderId="22" xfId="0" applyFont="1" applyBorder="1" applyAlignment="1">
      <alignment horizontal="right" vertical="top"/>
    </xf>
    <xf numFmtId="0" fontId="9" fillId="0" borderId="25" xfId="0" applyFont="1" applyBorder="1" applyAlignment="1">
      <alignment horizontal="right" vertical="top"/>
    </xf>
    <xf numFmtId="0" fontId="6" fillId="0" borderId="12" xfId="0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0" fontId="2" fillId="0" borderId="12" xfId="0" applyNumberFormat="1" applyFont="1" applyFill="1" applyBorder="1" applyAlignment="1" applyProtection="1">
      <alignment horizontal="right" vertical="top" wrapText="1"/>
      <protection locked="0"/>
    </xf>
    <xf numFmtId="10" fontId="0" fillId="0" borderId="12" xfId="0" applyNumberFormat="1" applyBorder="1" applyAlignment="1">
      <alignment/>
    </xf>
    <xf numFmtId="0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12" xfId="0" applyNumberFormat="1" applyFont="1" applyFill="1" applyBorder="1" applyAlignment="1" applyProtection="1">
      <alignment horizontal="left" vertical="top" wrapText="1"/>
      <protection locked="0"/>
    </xf>
    <xf numFmtId="4" fontId="5" fillId="0" borderId="32" xfId="0" applyNumberFormat="1" applyFont="1" applyFill="1" applyBorder="1" applyAlignment="1" applyProtection="1">
      <alignment horizontal="right" vertical="top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10" fontId="5" fillId="0" borderId="17" xfId="0" applyNumberFormat="1" applyFont="1" applyFill="1" applyBorder="1" applyAlignment="1" applyProtection="1">
      <alignment horizontal="right" vertical="top" wrapText="1"/>
      <protection locked="0"/>
    </xf>
    <xf numFmtId="10" fontId="5" fillId="0" borderId="32" xfId="0" applyNumberFormat="1" applyFont="1" applyFill="1" applyBorder="1" applyAlignment="1" applyProtection="1">
      <alignment horizontal="right" vertical="top" wrapText="1"/>
      <protection locked="0"/>
    </xf>
    <xf numFmtId="10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0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wrapText="1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5" xfId="0" applyNumberFormat="1" applyFont="1" applyFill="1" applyBorder="1" applyAlignment="1" applyProtection="1">
      <alignment horizontal="right" vertical="top" wrapText="1"/>
      <protection locked="0"/>
    </xf>
    <xf numFmtId="0" fontId="6" fillId="0" borderId="56" xfId="0" applyFont="1" applyBorder="1" applyAlignment="1">
      <alignment horizontal="right" vertical="top" wrapText="1"/>
    </xf>
    <xf numFmtId="0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3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10" fontId="5" fillId="0" borderId="16" xfId="0" applyNumberFormat="1" applyFont="1" applyFill="1" applyBorder="1" applyAlignment="1" applyProtection="1">
      <alignment horizontal="right" vertical="top" wrapText="1"/>
      <protection locked="0"/>
    </xf>
    <xf numFmtId="10" fontId="5" fillId="0" borderId="15" xfId="0" applyNumberFormat="1" applyFont="1" applyFill="1" applyBorder="1" applyAlignment="1" applyProtection="1">
      <alignment horizontal="right" vertical="top" wrapText="1"/>
      <protection locked="0"/>
    </xf>
    <xf numFmtId="10" fontId="5" fillId="0" borderId="18" xfId="0" applyNumberFormat="1" applyFont="1" applyFill="1" applyBorder="1" applyAlignment="1" applyProtection="1">
      <alignment vertical="top" wrapText="1"/>
      <protection locked="0"/>
    </xf>
    <xf numFmtId="10" fontId="5" fillId="0" borderId="16" xfId="0" applyNumberFormat="1" applyFont="1" applyFill="1" applyBorder="1" applyAlignment="1" applyProtection="1">
      <alignment vertical="top" wrapText="1"/>
      <protection locked="0"/>
    </xf>
    <xf numFmtId="10" fontId="5" fillId="0" borderId="15" xfId="0" applyNumberFormat="1" applyFont="1" applyFill="1" applyBorder="1" applyAlignment="1" applyProtection="1">
      <alignment vertical="top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9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8" xfId="0" applyNumberFormat="1" applyFont="1" applyFill="1" applyBorder="1" applyAlignment="1" applyProtection="1">
      <alignment horizontal="right" vertical="top" wrapText="1"/>
      <protection locked="0"/>
    </xf>
    <xf numFmtId="0" fontId="0" fillId="0" borderId="59" xfId="0" applyBorder="1" applyAlignment="1">
      <alignment horizontal="right" vertical="top" wrapText="1"/>
    </xf>
    <xf numFmtId="0" fontId="0" fillId="0" borderId="60" xfId="0" applyBorder="1" applyAlignment="1">
      <alignment horizontal="right" vertical="top" wrapText="1"/>
    </xf>
    <xf numFmtId="0" fontId="0" fillId="0" borderId="12" xfId="0" applyFont="1" applyBorder="1" applyAlignment="1">
      <alignment horizontal="center" wrapText="1"/>
    </xf>
    <xf numFmtId="10" fontId="5" fillId="0" borderId="17" xfId="0" applyNumberFormat="1" applyFont="1" applyFill="1" applyBorder="1" applyAlignment="1" applyProtection="1">
      <alignment vertical="top" wrapText="1"/>
      <protection locked="0"/>
    </xf>
    <xf numFmtId="10" fontId="5" fillId="0" borderId="32" xfId="0" applyNumberFormat="1" applyFont="1" applyFill="1" applyBorder="1" applyAlignment="1" applyProtection="1">
      <alignment vertical="top" wrapText="1"/>
      <protection locked="0"/>
    </xf>
    <xf numFmtId="10" fontId="5" fillId="0" borderId="21" xfId="0" applyNumberFormat="1" applyFont="1" applyFill="1" applyBorder="1" applyAlignment="1" applyProtection="1">
      <alignment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2" xfId="0" applyBorder="1" applyAlignment="1">
      <alignment horizontal="left" vertical="center" wrapText="1" indent="1"/>
    </xf>
    <xf numFmtId="0" fontId="2" fillId="0" borderId="43" xfId="0" applyNumberFormat="1" applyFont="1" applyFill="1" applyBorder="1" applyAlignment="1" applyProtection="1">
      <alignment horizontal="left" vertical="top" wrapText="1"/>
      <protection locked="0"/>
    </xf>
    <xf numFmtId="0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6" xfId="0" applyFont="1" applyFill="1" applyBorder="1" applyAlignment="1">
      <alignment horizontal="center" wrapText="1"/>
    </xf>
    <xf numFmtId="0" fontId="3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6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horizontal="right" vertical="center" wrapText="1"/>
    </xf>
    <xf numFmtId="0" fontId="3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>
      <alignment horizontal="right" vertical="center" wrapText="1"/>
    </xf>
    <xf numFmtId="0" fontId="0" fillId="33" borderId="29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>
      <alignment horizontal="right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10" fontId="9" fillId="0" borderId="17" xfId="0" applyNumberFormat="1" applyFont="1" applyBorder="1" applyAlignment="1">
      <alignment horizontal="right" vertical="top"/>
    </xf>
    <xf numFmtId="10" fontId="9" fillId="0" borderId="32" xfId="0" applyNumberFormat="1" applyFont="1" applyBorder="1" applyAlignment="1">
      <alignment horizontal="right" vertical="top"/>
    </xf>
    <xf numFmtId="10" fontId="9" fillId="0" borderId="21" xfId="0" applyNumberFormat="1" applyFont="1" applyBorder="1" applyAlignment="1">
      <alignment horizontal="right" vertical="top"/>
    </xf>
    <xf numFmtId="10" fontId="0" fillId="0" borderId="12" xfId="0" applyNumberFormat="1" applyBorder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"/>
          <c:w val="0.6312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'Источник финансирования 2'!$C$1:$C$603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Наименование 2 Муниципальная программа : «Развитие образования в Лотошинском муниципальном районе Московской области на 2018 - 2022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2'!$C$604:$C$705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5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'Источник финансирования 2'!$D$1:$D$603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Федерального бюджета Объем финансирования 
2018 год 
 (тыс. руб.)  3 Муниципальная программа : «Развитие образования в Лот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2'!$D$604:$D$705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46568.79</c:v>
                </c:pt>
              </c:numCache>
            </c:numRef>
          </c:val>
        </c:ser>
        <c:ser>
          <c:idx val="2"/>
          <c:order val="2"/>
          <c:tx>
            <c:strRef>
              <c:f>'Источник финансирования 2'!$E$1:$E$603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Федерального бюджета Профинансировано 
 (тыс. руб.)  4 Муниципальная программа : «Развитие образования в Лотошинском муниц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2'!$E$604:$E$705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46290.799999999996</c:v>
                </c:pt>
              </c:numCache>
            </c:numRef>
          </c:val>
        </c:ser>
        <c:ser>
          <c:idx val="3"/>
          <c:order val="3"/>
          <c:tx>
            <c:strRef>
              <c:f>'Источник финансирования 2'!$G$1:$G$603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бюджета Московской области Объем финансирования 
2018 год 
 (тыс. руб.)  6 Муниципальная программа : «Развитие образования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2'!$G$604:$G$705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3275</c:v>
                </c:pt>
                <c:pt idx="8">
                  <c:v>0</c:v>
                </c:pt>
                <c:pt idx="9">
                  <c:v>3275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3275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533.5</c:v>
                </c:pt>
                <c:pt idx="93">
                  <c:v>533.5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533.5</c:v>
                </c:pt>
                <c:pt idx="100">
                  <c:v>533.5</c:v>
                </c:pt>
                <c:pt idx="101">
                  <c:v>447766.49</c:v>
                </c:pt>
              </c:numCache>
            </c:numRef>
          </c:val>
        </c:ser>
        <c:ser>
          <c:idx val="4"/>
          <c:order val="4"/>
          <c:tx>
            <c:strRef>
              <c:f>'Источник финансирования 2'!$H$1:$H$603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бюджета Московской области Профинансировано 
 (тыс. руб.)  7 Муниципальная программа : «Развитие образования в Лотошинском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2'!$H$604:$H$705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2575.88</c:v>
                </c:pt>
                <c:pt idx="8">
                  <c:v>0</c:v>
                </c:pt>
                <c:pt idx="9">
                  <c:v>2575.88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2575.88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533.5</c:v>
                </c:pt>
                <c:pt idx="93">
                  <c:v>533.5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533.5</c:v>
                </c:pt>
                <c:pt idx="100">
                  <c:v>533.5</c:v>
                </c:pt>
                <c:pt idx="101">
                  <c:v>385924.05</c:v>
                </c:pt>
              </c:numCache>
            </c:numRef>
          </c:val>
        </c:ser>
        <c:ser>
          <c:idx val="5"/>
          <c:order val="5"/>
          <c:tx>
            <c:strRef>
              <c:f>'Источник финансирования 2'!$J$1:$J$603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местного бюджета Объем финансирования 
2018 год 
 (тыс. руб.)  9 Муниципальная программа : «Развитие образования в Лотошин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2'!$J$604:$J$705</c:f>
              <c:numCache>
                <c:ptCount val="102"/>
                <c:pt idx="0">
                  <c:v>42.5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42.5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42.5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1150</c:v>
                </c:pt>
                <c:pt idx="23">
                  <c:v>0</c:v>
                </c:pt>
                <c:pt idx="24">
                  <c:v>1150</c:v>
                </c:pt>
                <c:pt idx="25">
                  <c:v>0</c:v>
                </c:pt>
                <c:pt idx="26">
                  <c:v>1150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120</c:v>
                </c:pt>
                <c:pt idx="42">
                  <c:v>0</c:v>
                </c:pt>
                <c:pt idx="43">
                  <c:v>120</c:v>
                </c:pt>
                <c:pt idx="44">
                  <c:v>476</c:v>
                </c:pt>
                <c:pt idx="45">
                  <c:v>476</c:v>
                </c:pt>
                <c:pt idx="46">
                  <c:v>596</c:v>
                </c:pt>
                <c:pt idx="48">
                  <c:v>0</c:v>
                </c:pt>
                <c:pt idx="49">
                  <c:v>0</c:v>
                </c:pt>
                <c:pt idx="50">
                  <c:v>148</c:v>
                </c:pt>
                <c:pt idx="51">
                  <c:v>0</c:v>
                </c:pt>
                <c:pt idx="52">
                  <c:v>148</c:v>
                </c:pt>
                <c:pt idx="53">
                  <c:v>172.5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172.5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320.5</c:v>
                </c:pt>
                <c:pt idx="64">
                  <c:v>2066.5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1465.5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1244.6</c:v>
                </c:pt>
                <c:pt idx="81">
                  <c:v>27.9</c:v>
                </c:pt>
                <c:pt idx="82">
                  <c:v>193</c:v>
                </c:pt>
                <c:pt idx="83">
                  <c:v>1465.5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172.5</c:v>
                </c:pt>
                <c:pt idx="93">
                  <c:v>172.5</c:v>
                </c:pt>
                <c:pt idx="94">
                  <c:v>1701.4</c:v>
                </c:pt>
                <c:pt idx="95">
                  <c:v>0</c:v>
                </c:pt>
                <c:pt idx="96">
                  <c:v>1701.4</c:v>
                </c:pt>
                <c:pt idx="97">
                  <c:v>0</c:v>
                </c:pt>
                <c:pt idx="98">
                  <c:v>0</c:v>
                </c:pt>
                <c:pt idx="99">
                  <c:v>1873.9</c:v>
                </c:pt>
                <c:pt idx="100">
                  <c:v>3339.4</c:v>
                </c:pt>
                <c:pt idx="101">
                  <c:v>383162.9599999999</c:v>
                </c:pt>
              </c:numCache>
            </c:numRef>
          </c:val>
        </c:ser>
        <c:ser>
          <c:idx val="6"/>
          <c:order val="6"/>
          <c:tx>
            <c:strRef>
              <c:f>'Источник финансирования 2'!$K$1:$K$603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местного бюджета Профинансировано 
 (тыс. руб.)  10 Муниципальная программа : «Развитие образования в Лотошинском муниципа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2'!$K$604:$K$705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1085.6</c:v>
                </c:pt>
                <c:pt idx="23">
                  <c:v>0</c:v>
                </c:pt>
                <c:pt idx="24">
                  <c:v>1085.6</c:v>
                </c:pt>
                <c:pt idx="25">
                  <c:v>0</c:v>
                </c:pt>
                <c:pt idx="26">
                  <c:v>1085.6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120</c:v>
                </c:pt>
                <c:pt idx="42">
                  <c:v>0</c:v>
                </c:pt>
                <c:pt idx="43">
                  <c:v>120</c:v>
                </c:pt>
                <c:pt idx="44">
                  <c:v>61.8</c:v>
                </c:pt>
                <c:pt idx="45">
                  <c:v>61.8</c:v>
                </c:pt>
                <c:pt idx="46">
                  <c:v>181.8</c:v>
                </c:pt>
                <c:pt idx="48">
                  <c:v>0</c:v>
                </c:pt>
                <c:pt idx="49">
                  <c:v>0</c:v>
                </c:pt>
                <c:pt idx="50">
                  <c:v>147.8</c:v>
                </c:pt>
                <c:pt idx="51">
                  <c:v>0</c:v>
                </c:pt>
                <c:pt idx="52">
                  <c:v>147.8</c:v>
                </c:pt>
                <c:pt idx="53">
                  <c:v>160.23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160.23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308.03</c:v>
                </c:pt>
                <c:pt idx="64">
                  <c:v>1575.4299999999998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1170.2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949.6</c:v>
                </c:pt>
                <c:pt idx="81">
                  <c:v>27.9</c:v>
                </c:pt>
                <c:pt idx="82">
                  <c:v>192.7</c:v>
                </c:pt>
                <c:pt idx="83">
                  <c:v>1170.2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28.1</c:v>
                </c:pt>
                <c:pt idx="93">
                  <c:v>28.1</c:v>
                </c:pt>
                <c:pt idx="94">
                  <c:v>1674.2</c:v>
                </c:pt>
                <c:pt idx="95">
                  <c:v>0</c:v>
                </c:pt>
                <c:pt idx="96">
                  <c:v>1674.2</c:v>
                </c:pt>
                <c:pt idx="97">
                  <c:v>0</c:v>
                </c:pt>
                <c:pt idx="98">
                  <c:v>0</c:v>
                </c:pt>
                <c:pt idx="99">
                  <c:v>1702.3</c:v>
                </c:pt>
                <c:pt idx="100">
                  <c:v>2872.5</c:v>
                </c:pt>
                <c:pt idx="101">
                  <c:v>362324.6</c:v>
                </c:pt>
              </c:numCache>
            </c:numRef>
          </c:val>
        </c:ser>
        <c:ser>
          <c:idx val="7"/>
          <c:order val="7"/>
          <c:tx>
            <c:strRef>
              <c:f>'Источник финансирования 2'!$M$1:$M$603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бюджетов городских и сельских поселений муниципального района Объем финансирования 
2018 год 
 (тыс. руб.)  12 Муниципальн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2'!$M$604:$M$705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7150</c:v>
                </c:pt>
                <c:pt idx="11">
                  <c:v>7150</c:v>
                </c:pt>
                <c:pt idx="12">
                  <c:v>0</c:v>
                </c:pt>
                <c:pt idx="13">
                  <c:v>2000</c:v>
                </c:pt>
                <c:pt idx="14">
                  <c:v>3650</c:v>
                </c:pt>
                <c:pt idx="15">
                  <c:v>1500</c:v>
                </c:pt>
                <c:pt idx="16">
                  <c:v>7150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14342</c:v>
                </c:pt>
                <c:pt idx="23">
                  <c:v>14342</c:v>
                </c:pt>
                <c:pt idx="24">
                  <c:v>0</c:v>
                </c:pt>
                <c:pt idx="25">
                  <c:v>0</c:v>
                </c:pt>
                <c:pt idx="26">
                  <c:v>14342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14342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550</c:v>
                </c:pt>
                <c:pt idx="75">
                  <c:v>550</c:v>
                </c:pt>
                <c:pt idx="76">
                  <c:v>17223.1</c:v>
                </c:pt>
                <c:pt idx="77">
                  <c:v>17223.1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17773.1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8700</c:v>
                </c:pt>
                <c:pt idx="93">
                  <c:v>8700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8700</c:v>
                </c:pt>
                <c:pt idx="100">
                  <c:v>26473.1</c:v>
                </c:pt>
                <c:pt idx="101">
                  <c:v>48745.1</c:v>
                </c:pt>
              </c:numCache>
            </c:numRef>
          </c:val>
        </c:ser>
        <c:ser>
          <c:idx val="8"/>
          <c:order val="8"/>
          <c:tx>
            <c:strRef>
              <c:f>'Источник финансирования 2'!$N$1:$N$603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бюджетов городских и сельских поселений муниципального района Профинансировано 
 (тыс. руб.)  13 Муниципальная программа :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2'!$N$604:$N$705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5856.5</c:v>
                </c:pt>
                <c:pt idx="11">
                  <c:v>5856.5</c:v>
                </c:pt>
                <c:pt idx="12">
                  <c:v>0</c:v>
                </c:pt>
                <c:pt idx="13">
                  <c:v>2000</c:v>
                </c:pt>
                <c:pt idx="14">
                  <c:v>2356.5</c:v>
                </c:pt>
                <c:pt idx="15">
                  <c:v>1500</c:v>
                </c:pt>
                <c:pt idx="16">
                  <c:v>5856.5</c:v>
                </c:pt>
                <c:pt idx="18">
                  <c:v>0</c:v>
                </c:pt>
                <c:pt idx="19">
                  <c:v>0</c:v>
                </c:pt>
                <c:pt idx="22">
                  <c:v>14342</c:v>
                </c:pt>
                <c:pt idx="23">
                  <c:v>14342</c:v>
                </c:pt>
                <c:pt idx="24">
                  <c:v>0</c:v>
                </c:pt>
                <c:pt idx="25">
                  <c:v>0</c:v>
                </c:pt>
                <c:pt idx="26">
                  <c:v>14342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14342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550</c:v>
                </c:pt>
                <c:pt idx="75">
                  <c:v>550</c:v>
                </c:pt>
                <c:pt idx="76">
                  <c:v>17223.1</c:v>
                </c:pt>
                <c:pt idx="77">
                  <c:v>17223.1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17773.1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1992.1</c:v>
                </c:pt>
                <c:pt idx="93">
                  <c:v>1992.1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1992.1</c:v>
                </c:pt>
                <c:pt idx="100">
                  <c:v>19765.199999999997</c:v>
                </c:pt>
                <c:pt idx="101">
                  <c:v>40738.6</c:v>
                </c:pt>
              </c:numCache>
            </c:numRef>
          </c:val>
        </c:ser>
        <c:ser>
          <c:idx val="9"/>
          <c:order val="9"/>
          <c:tx>
            <c:strRef>
              <c:f>'Источник финансирования 2'!$P$1:$P$603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Внебюджетные источники Объем финансирования 
2018 год 
 (тыс. руб.)  15 Муниципальная программа : «Развитие образования в Лотошинск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2'!$P$604:$P$705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2000</c:v>
                </c:pt>
                <c:pt idx="11">
                  <c:v>2000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2000</c:v>
                </c:pt>
                <c:pt idx="16">
                  <c:v>2000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300</c:v>
                </c:pt>
                <c:pt idx="51">
                  <c:v>300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300</c:v>
                </c:pt>
                <c:pt idx="64">
                  <c:v>300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9000</c:v>
                </c:pt>
                <c:pt idx="93">
                  <c:v>9000</c:v>
                </c:pt>
                <c:pt idx="94">
                  <c:v>4195</c:v>
                </c:pt>
                <c:pt idx="95">
                  <c:v>4195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13195</c:v>
                </c:pt>
                <c:pt idx="100">
                  <c:v>13195</c:v>
                </c:pt>
                <c:pt idx="101">
                  <c:v>134044.45</c:v>
                </c:pt>
              </c:numCache>
            </c:numRef>
          </c:val>
        </c:ser>
        <c:ser>
          <c:idx val="10"/>
          <c:order val="10"/>
          <c:tx>
            <c:strRef>
              <c:f>'Источник финансирования 2'!$Q$1:$Q$603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Внебюджетные источники Профинансировано 
 (тыс. руб.)  16 Муниципальная программа : «Развитие образования в Лотошинском муниципальн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2'!$Q$604:$Q$705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1875</c:v>
                </c:pt>
                <c:pt idx="11">
                  <c:v>1875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1875</c:v>
                </c:pt>
                <c:pt idx="16">
                  <c:v>1875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300</c:v>
                </c:pt>
                <c:pt idx="51">
                  <c:v>300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300</c:v>
                </c:pt>
                <c:pt idx="64">
                  <c:v>300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4002</c:v>
                </c:pt>
                <c:pt idx="93">
                  <c:v>4002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4002</c:v>
                </c:pt>
                <c:pt idx="100">
                  <c:v>4002</c:v>
                </c:pt>
                <c:pt idx="101">
                  <c:v>124507.54999999999</c:v>
                </c:pt>
              </c:numCache>
            </c:numRef>
          </c:val>
        </c:ser>
        <c:ser>
          <c:idx val="11"/>
          <c:order val="11"/>
          <c:tx>
            <c:strRef>
              <c:f>'Источник финансирования 2'!$S$1:$S$603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ВСЕГО Объем финансирования 
2018 год 
 (тыс. руб.)  18 Муниципальная программа : «Развитие образования в Лотошинском муниципальном 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2'!$S$604:$S$705</c:f>
              <c:numCache>
                <c:ptCount val="102"/>
                <c:pt idx="0">
                  <c:v>42.5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42.5</c:v>
                </c:pt>
                <c:pt idx="6">
                  <c:v>0</c:v>
                </c:pt>
                <c:pt idx="7">
                  <c:v>3275</c:v>
                </c:pt>
                <c:pt idx="8">
                  <c:v>0</c:v>
                </c:pt>
                <c:pt idx="9">
                  <c:v>3275</c:v>
                </c:pt>
                <c:pt idx="10">
                  <c:v>9150</c:v>
                </c:pt>
                <c:pt idx="11">
                  <c:v>9150</c:v>
                </c:pt>
                <c:pt idx="12">
                  <c:v>0</c:v>
                </c:pt>
                <c:pt idx="13">
                  <c:v>2000</c:v>
                </c:pt>
                <c:pt idx="14">
                  <c:v>3650</c:v>
                </c:pt>
                <c:pt idx="15">
                  <c:v>3500</c:v>
                </c:pt>
                <c:pt idx="16">
                  <c:v>12467.5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15492</c:v>
                </c:pt>
                <c:pt idx="23">
                  <c:v>14342</c:v>
                </c:pt>
                <c:pt idx="24">
                  <c:v>1150</c:v>
                </c:pt>
                <c:pt idx="25">
                  <c:v>0</c:v>
                </c:pt>
                <c:pt idx="26">
                  <c:v>15492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120</c:v>
                </c:pt>
                <c:pt idx="42">
                  <c:v>0</c:v>
                </c:pt>
                <c:pt idx="43">
                  <c:v>120</c:v>
                </c:pt>
                <c:pt idx="44">
                  <c:v>476</c:v>
                </c:pt>
                <c:pt idx="45">
                  <c:v>476</c:v>
                </c:pt>
                <c:pt idx="46">
                  <c:v>596</c:v>
                </c:pt>
                <c:pt idx="48">
                  <c:v>0</c:v>
                </c:pt>
                <c:pt idx="49">
                  <c:v>0</c:v>
                </c:pt>
                <c:pt idx="50">
                  <c:v>448</c:v>
                </c:pt>
                <c:pt idx="51">
                  <c:v>300</c:v>
                </c:pt>
                <c:pt idx="52">
                  <c:v>148</c:v>
                </c:pt>
                <c:pt idx="53">
                  <c:v>172.5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172.5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620.5</c:v>
                </c:pt>
                <c:pt idx="64">
                  <c:v>16708.5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550</c:v>
                </c:pt>
                <c:pt idx="75">
                  <c:v>550</c:v>
                </c:pt>
                <c:pt idx="76">
                  <c:v>18688.6</c:v>
                </c:pt>
                <c:pt idx="77">
                  <c:v>17223.1</c:v>
                </c:pt>
                <c:pt idx="78">
                  <c:v>0</c:v>
                </c:pt>
                <c:pt idx="79">
                  <c:v>0</c:v>
                </c:pt>
                <c:pt idx="80">
                  <c:v>1244.6</c:v>
                </c:pt>
                <c:pt idx="81">
                  <c:v>27.9</c:v>
                </c:pt>
                <c:pt idx="82">
                  <c:v>193</c:v>
                </c:pt>
                <c:pt idx="83">
                  <c:v>19238.6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18406</c:v>
                </c:pt>
                <c:pt idx="93">
                  <c:v>18406</c:v>
                </c:pt>
                <c:pt idx="94">
                  <c:v>5896.4</c:v>
                </c:pt>
                <c:pt idx="95">
                  <c:v>4195</c:v>
                </c:pt>
                <c:pt idx="96">
                  <c:v>1701.4</c:v>
                </c:pt>
                <c:pt idx="97">
                  <c:v>0</c:v>
                </c:pt>
                <c:pt idx="98">
                  <c:v>0</c:v>
                </c:pt>
                <c:pt idx="99">
                  <c:v>24302.4</c:v>
                </c:pt>
                <c:pt idx="100">
                  <c:v>43541</c:v>
                </c:pt>
                <c:pt idx="101">
                  <c:v>1060287.7899999998</c:v>
                </c:pt>
              </c:numCache>
            </c:numRef>
          </c:val>
        </c:ser>
        <c:ser>
          <c:idx val="12"/>
          <c:order val="12"/>
          <c:tx>
            <c:strRef>
              <c:f>'Источник финансирования 2'!$T$1:$T$603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ВСЕГО Профинансировано 
 (тыс. руб.)  19 Муниципальная программа : «Развитие образования в Лотошинском муниципальном районе Московс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2'!$T$604:$T$705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2575.88</c:v>
                </c:pt>
                <c:pt idx="8">
                  <c:v>0</c:v>
                </c:pt>
                <c:pt idx="9">
                  <c:v>2575.88</c:v>
                </c:pt>
                <c:pt idx="10">
                  <c:v>7731.5</c:v>
                </c:pt>
                <c:pt idx="11">
                  <c:v>7731.5</c:v>
                </c:pt>
                <c:pt idx="12">
                  <c:v>0</c:v>
                </c:pt>
                <c:pt idx="13">
                  <c:v>2000</c:v>
                </c:pt>
                <c:pt idx="14">
                  <c:v>2356.5</c:v>
                </c:pt>
                <c:pt idx="15">
                  <c:v>3375</c:v>
                </c:pt>
                <c:pt idx="16">
                  <c:v>10307.380000000001</c:v>
                </c:pt>
                <c:pt idx="18">
                  <c:v>0</c:v>
                </c:pt>
                <c:pt idx="19">
                  <c:v>0</c:v>
                </c:pt>
                <c:pt idx="22">
                  <c:v>15427.6</c:v>
                </c:pt>
                <c:pt idx="23">
                  <c:v>14342</c:v>
                </c:pt>
                <c:pt idx="24">
                  <c:v>1085.6</c:v>
                </c:pt>
                <c:pt idx="25">
                  <c:v>0</c:v>
                </c:pt>
                <c:pt idx="26">
                  <c:v>15427.6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120</c:v>
                </c:pt>
                <c:pt idx="42">
                  <c:v>0</c:v>
                </c:pt>
                <c:pt idx="43">
                  <c:v>120</c:v>
                </c:pt>
                <c:pt idx="44">
                  <c:v>61.8</c:v>
                </c:pt>
                <c:pt idx="45">
                  <c:v>61.8</c:v>
                </c:pt>
                <c:pt idx="46">
                  <c:v>181.8</c:v>
                </c:pt>
                <c:pt idx="48">
                  <c:v>0</c:v>
                </c:pt>
                <c:pt idx="49">
                  <c:v>0</c:v>
                </c:pt>
                <c:pt idx="50">
                  <c:v>447.8</c:v>
                </c:pt>
                <c:pt idx="51">
                  <c:v>300</c:v>
                </c:pt>
                <c:pt idx="52">
                  <c:v>147.8</c:v>
                </c:pt>
                <c:pt idx="53">
                  <c:v>160.23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160.23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608.03</c:v>
                </c:pt>
                <c:pt idx="64">
                  <c:v>16217.43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550</c:v>
                </c:pt>
                <c:pt idx="75">
                  <c:v>550</c:v>
                </c:pt>
                <c:pt idx="76">
                  <c:v>18393.3</c:v>
                </c:pt>
                <c:pt idx="77">
                  <c:v>17223.1</c:v>
                </c:pt>
                <c:pt idx="78">
                  <c:v>0</c:v>
                </c:pt>
                <c:pt idx="79">
                  <c:v>0</c:v>
                </c:pt>
                <c:pt idx="80">
                  <c:v>949.6</c:v>
                </c:pt>
                <c:pt idx="81">
                  <c:v>27.9</c:v>
                </c:pt>
                <c:pt idx="82">
                  <c:v>192.7</c:v>
                </c:pt>
                <c:pt idx="83">
                  <c:v>18943.3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6555.7</c:v>
                </c:pt>
                <c:pt idx="93">
                  <c:v>6555.7</c:v>
                </c:pt>
                <c:pt idx="94">
                  <c:v>1674.2</c:v>
                </c:pt>
                <c:pt idx="95">
                  <c:v>0</c:v>
                </c:pt>
                <c:pt idx="96">
                  <c:v>1674.2</c:v>
                </c:pt>
                <c:pt idx="97">
                  <c:v>0</c:v>
                </c:pt>
                <c:pt idx="98">
                  <c:v>0</c:v>
                </c:pt>
                <c:pt idx="99">
                  <c:v>8229.9</c:v>
                </c:pt>
                <c:pt idx="100">
                  <c:v>27173.199999999997</c:v>
                </c:pt>
                <c:pt idx="101">
                  <c:v>959785.5999999999</c:v>
                </c:pt>
              </c:numCache>
            </c:numRef>
          </c:val>
        </c:ser>
        <c:ser>
          <c:idx val="13"/>
          <c:order val="13"/>
          <c:tx>
            <c:strRef>
              <c:f>'Источник финансирования 2'!$V$1:$V$603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Показатели, характеризующие достижение цели Степень выполнения 21 Муниципальная программа : «Развитие образования в Лотошинском мун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2'!$V$604:$V$705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'Источник финансирования 2'!$W$1:$W$603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Единица измерения Степень выполнения 22 Муниципальная программа : «Развитие образования в Лотошинском муниципальном районе Московск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2'!$W$604:$W$705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'Источник финансирования 2'!$X$1:$X$603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Базовое значение показателя (на начало реализации Программы) Степень выполнения 23 Муниципальная программа : «Развитие образования 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2'!$X$604:$X$705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80</c:v>
                </c:pt>
                <c:pt idx="7">
                  <c:v>35</c:v>
                </c:pt>
                <c:pt idx="8">
                  <c:v>35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1</c:v>
                </c:pt>
                <c:pt idx="38">
                  <c:v>10</c:v>
                </c:pt>
                <c:pt idx="39">
                  <c:v>0</c:v>
                </c:pt>
                <c:pt idx="40">
                  <c:v>100</c:v>
                </c:pt>
                <c:pt idx="41">
                  <c:v>1063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96</c:v>
                </c:pt>
                <c:pt idx="49">
                  <c:v>14.8</c:v>
                </c:pt>
                <c:pt idx="50">
                  <c:v>27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13582.3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55.6</c:v>
                </c:pt>
                <c:pt idx="86">
                  <c:v>0</c:v>
                </c:pt>
                <c:pt idx="87">
                  <c:v>100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100</c:v>
                </c:pt>
                <c:pt idx="93">
                  <c:v>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'Источник финансирования 2'!$Y$1:$Y$603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Планируемое значение показателя на 2018 год Степень выполнения 24 Муниципальная программа : «Развитие образования в Лотошинском мун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2'!$Y$604:$Y$705</c:f>
              <c:numCache>
                <c:ptCount val="10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78.6</c:v>
                </c:pt>
                <c:pt idx="7">
                  <c:v>56</c:v>
                </c:pt>
                <c:pt idx="8">
                  <c:v>55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88.4</c:v>
                </c:pt>
                <c:pt idx="23">
                  <c:v>2</c:v>
                </c:pt>
                <c:pt idx="28">
                  <c:v>0.6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100</c:v>
                </c:pt>
                <c:pt idx="41">
                  <c:v>957.54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100</c:v>
                </c:pt>
                <c:pt idx="49">
                  <c:v>20.4</c:v>
                </c:pt>
                <c:pt idx="50">
                  <c:v>41.6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14352.6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61.59</c:v>
                </c:pt>
                <c:pt idx="86">
                  <c:v>0</c:v>
                </c:pt>
                <c:pt idx="87">
                  <c:v>100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100</c:v>
                </c:pt>
                <c:pt idx="93">
                  <c:v>5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'Источник финансирования 2'!$Z$1:$Z$603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Достигнутое значение показателя за 2018 год Степень выполнения 25 Муниципальная программа : «Развитие образования в Лотошинском мун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2'!$Z$604:$Z$705</c:f>
              <c:numCache>
                <c:ptCount val="10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78.6</c:v>
                </c:pt>
                <c:pt idx="7">
                  <c:v>47</c:v>
                </c:pt>
                <c:pt idx="8">
                  <c:v>89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88.4</c:v>
                </c:pt>
                <c:pt idx="23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100</c:v>
                </c:pt>
                <c:pt idx="41">
                  <c:v>1500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84</c:v>
                </c:pt>
                <c:pt idx="49">
                  <c:v>14.8</c:v>
                </c:pt>
                <c:pt idx="50">
                  <c:v>5.4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2</c:v>
                </c:pt>
                <c:pt idx="74">
                  <c:v>0</c:v>
                </c:pt>
                <c:pt idx="75">
                  <c:v>14352.6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61.59</c:v>
                </c:pt>
                <c:pt idx="86">
                  <c:v>0</c:v>
                </c:pt>
                <c:pt idx="87">
                  <c:v>90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30</c:v>
                </c:pt>
                <c:pt idx="93">
                  <c:v>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42434431"/>
        <c:axId val="46365560"/>
      </c:barChart>
      <c:catAx>
        <c:axId val="4243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65560"/>
        <c:crosses val="autoZero"/>
        <c:auto val="1"/>
        <c:lblOffset val="100"/>
        <c:tickLblSkip val="3"/>
        <c:noMultiLvlLbl val="0"/>
      </c:catAx>
      <c:valAx>
        <c:axId val="46365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34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5"/>
          <c:y val="0.05975"/>
          <c:w val="0.338"/>
          <c:h val="0.7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G2" sqref="G2:I2"/>
    </sheetView>
  </sheetViews>
  <sheetFormatPr defaultColWidth="10.140625" defaultRowHeight="14.25" customHeight="1"/>
  <cols>
    <col min="1" max="1" width="1.1484375" style="0" customWidth="1"/>
    <col min="2" max="2" width="14.140625" style="0" customWidth="1"/>
    <col min="3" max="3" width="39.7109375" style="0" customWidth="1"/>
    <col min="4" max="4" width="11.421875" style="0" customWidth="1"/>
    <col min="5" max="5" width="12.57421875" style="0" customWidth="1"/>
    <col min="6" max="6" width="9.28125" style="0" customWidth="1"/>
    <col min="7" max="7" width="12.57421875" style="0" customWidth="1"/>
    <col min="8" max="8" width="12.28125" style="0" customWidth="1"/>
    <col min="9" max="9" width="9.8515625" style="0" customWidth="1"/>
    <col min="10" max="11" width="11.7109375" style="0" customWidth="1"/>
    <col min="12" max="12" width="8.28125" style="0" customWidth="1"/>
    <col min="13" max="14" width="11.7109375" style="0" customWidth="1"/>
    <col min="15" max="15" width="9.140625" style="0" customWidth="1"/>
    <col min="16" max="16" width="11.421875" style="0" customWidth="1"/>
    <col min="17" max="17" width="12.28125" style="0" customWidth="1"/>
    <col min="18" max="18" width="9.140625" style="0" customWidth="1"/>
    <col min="19" max="19" width="13.57421875" style="0" customWidth="1"/>
    <col min="20" max="20" width="12.7109375" style="0" customWidth="1"/>
    <col min="21" max="21" width="8.7109375" style="0" customWidth="1"/>
    <col min="22" max="22" width="37.8515625" style="0" customWidth="1"/>
    <col min="23" max="23" width="11.00390625" style="0" customWidth="1"/>
  </cols>
  <sheetData>
    <row r="1" spans="1:9" ht="88.5" customHeight="1">
      <c r="A1" s="1"/>
      <c r="B1" s="443" t="s">
        <v>1034</v>
      </c>
      <c r="C1" s="444"/>
      <c r="D1" s="444"/>
      <c r="E1" s="444"/>
      <c r="F1" s="444"/>
      <c r="G1" s="444"/>
      <c r="H1" s="444"/>
      <c r="I1" s="148"/>
    </row>
    <row r="2" spans="1:26" ht="51.75" customHeight="1">
      <c r="A2" s="1"/>
      <c r="B2" s="390" t="s">
        <v>0</v>
      </c>
      <c r="C2" s="390" t="s">
        <v>1</v>
      </c>
      <c r="D2" s="339" t="s">
        <v>55</v>
      </c>
      <c r="E2" s="370"/>
      <c r="F2" s="348"/>
      <c r="G2" s="339" t="s">
        <v>28</v>
      </c>
      <c r="H2" s="347"/>
      <c r="I2" s="348"/>
      <c r="J2" s="339" t="s">
        <v>31</v>
      </c>
      <c r="K2" s="347"/>
      <c r="L2" s="348"/>
      <c r="M2" s="376" t="s">
        <v>154</v>
      </c>
      <c r="N2" s="347"/>
      <c r="O2" s="348"/>
      <c r="P2" s="346" t="s">
        <v>32</v>
      </c>
      <c r="Q2" s="347"/>
      <c r="R2" s="348"/>
      <c r="S2" s="364" t="s">
        <v>46</v>
      </c>
      <c r="T2" s="365"/>
      <c r="U2" s="366"/>
      <c r="V2" s="438" t="s">
        <v>33</v>
      </c>
      <c r="W2" s="323" t="s">
        <v>34</v>
      </c>
      <c r="X2" s="323" t="s">
        <v>35</v>
      </c>
      <c r="Y2" s="349" t="s">
        <v>363</v>
      </c>
      <c r="Z2" s="349" t="s">
        <v>364</v>
      </c>
    </row>
    <row r="3" spans="1:26" ht="65.25" customHeight="1">
      <c r="A3" s="1"/>
      <c r="B3" s="391"/>
      <c r="C3" s="439"/>
      <c r="D3" s="90" t="s">
        <v>362</v>
      </c>
      <c r="E3" s="90" t="s">
        <v>3</v>
      </c>
      <c r="F3" s="90" t="s">
        <v>293</v>
      </c>
      <c r="G3" s="90" t="s">
        <v>362</v>
      </c>
      <c r="H3" s="90" t="s">
        <v>3</v>
      </c>
      <c r="I3" s="90" t="s">
        <v>293</v>
      </c>
      <c r="J3" s="90" t="s">
        <v>362</v>
      </c>
      <c r="K3" s="90" t="s">
        <v>3</v>
      </c>
      <c r="L3" s="90" t="s">
        <v>293</v>
      </c>
      <c r="M3" s="90" t="s">
        <v>362</v>
      </c>
      <c r="N3" s="90" t="s">
        <v>3</v>
      </c>
      <c r="O3" s="90" t="s">
        <v>293</v>
      </c>
      <c r="P3" s="90" t="s">
        <v>362</v>
      </c>
      <c r="Q3" s="90" t="s">
        <v>3</v>
      </c>
      <c r="R3" s="90" t="s">
        <v>293</v>
      </c>
      <c r="S3" s="90" t="s">
        <v>362</v>
      </c>
      <c r="T3" s="90" t="s">
        <v>3</v>
      </c>
      <c r="U3" s="90" t="s">
        <v>293</v>
      </c>
      <c r="V3" s="324"/>
      <c r="W3" s="324"/>
      <c r="X3" s="324"/>
      <c r="Y3" s="324"/>
      <c r="Z3" s="324"/>
    </row>
    <row r="4" spans="1:26" ht="18.75" customHeight="1">
      <c r="A4" s="1"/>
      <c r="B4" s="6" t="s">
        <v>4</v>
      </c>
      <c r="C4" s="6" t="s">
        <v>5</v>
      </c>
      <c r="D4" s="6" t="s">
        <v>6</v>
      </c>
      <c r="E4" s="6" t="s">
        <v>79</v>
      </c>
      <c r="F4" s="6" t="s">
        <v>7</v>
      </c>
      <c r="G4" s="6" t="s">
        <v>8</v>
      </c>
      <c r="H4" s="6" t="s">
        <v>128</v>
      </c>
      <c r="I4" s="6" t="s">
        <v>129</v>
      </c>
      <c r="J4" s="6" t="s">
        <v>29</v>
      </c>
      <c r="K4" s="6" t="s">
        <v>130</v>
      </c>
      <c r="L4" s="6" t="s">
        <v>131</v>
      </c>
      <c r="M4" s="6" t="s">
        <v>30</v>
      </c>
      <c r="N4" s="6" t="s">
        <v>132</v>
      </c>
      <c r="O4" s="6" t="s">
        <v>133</v>
      </c>
      <c r="P4" s="6" t="s">
        <v>112</v>
      </c>
      <c r="Q4" s="6" t="s">
        <v>134</v>
      </c>
      <c r="R4" s="6" t="s">
        <v>135</v>
      </c>
      <c r="S4" s="6" t="s">
        <v>155</v>
      </c>
      <c r="T4" s="6" t="s">
        <v>156</v>
      </c>
      <c r="U4" s="6" t="s">
        <v>56</v>
      </c>
      <c r="V4" s="6" t="s">
        <v>300</v>
      </c>
      <c r="W4" s="6" t="s">
        <v>301</v>
      </c>
      <c r="X4" s="6" t="s">
        <v>302</v>
      </c>
      <c r="Y4" s="6" t="s">
        <v>69</v>
      </c>
      <c r="Z4" s="6" t="s">
        <v>328</v>
      </c>
    </row>
    <row r="5" spans="1:26" ht="18.75" customHeight="1">
      <c r="A5" s="1"/>
      <c r="B5" s="321" t="s">
        <v>303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</row>
    <row r="6" spans="1:26" ht="18.75" customHeight="1">
      <c r="A6" s="1"/>
      <c r="B6" s="321" t="s">
        <v>1030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</row>
    <row r="7" spans="1:28" ht="118.5" customHeight="1">
      <c r="A7" s="1"/>
      <c r="B7" s="29" t="s">
        <v>38</v>
      </c>
      <c r="C7" s="29" t="s">
        <v>286</v>
      </c>
      <c r="D7" s="25">
        <v>0</v>
      </c>
      <c r="E7" s="25">
        <v>0</v>
      </c>
      <c r="F7" s="155">
        <v>0</v>
      </c>
      <c r="G7" s="83">
        <v>0</v>
      </c>
      <c r="H7" s="19">
        <v>0</v>
      </c>
      <c r="I7" s="152">
        <v>0</v>
      </c>
      <c r="J7" s="128">
        <v>0</v>
      </c>
      <c r="K7" s="128">
        <v>0</v>
      </c>
      <c r="L7" s="152">
        <v>0</v>
      </c>
      <c r="M7" s="25">
        <v>0</v>
      </c>
      <c r="N7" s="25">
        <v>0</v>
      </c>
      <c r="O7" s="155">
        <v>0</v>
      </c>
      <c r="P7" s="25">
        <v>0</v>
      </c>
      <c r="Q7" s="25">
        <v>0</v>
      </c>
      <c r="R7" s="155">
        <v>0</v>
      </c>
      <c r="S7" s="25">
        <f aca="true" t="shared" si="0" ref="S7:S16">G7+J7+P7</f>
        <v>0</v>
      </c>
      <c r="T7" s="25">
        <f aca="true" t="shared" si="1" ref="T7:T16">H7+K7+Q7</f>
        <v>0</v>
      </c>
      <c r="U7" s="159">
        <v>0</v>
      </c>
      <c r="V7" s="76" t="s">
        <v>294</v>
      </c>
      <c r="W7" s="35" t="s">
        <v>43</v>
      </c>
      <c r="X7" s="36">
        <v>100</v>
      </c>
      <c r="Y7" s="36">
        <v>100</v>
      </c>
      <c r="Z7" s="36">
        <v>100</v>
      </c>
      <c r="AA7" s="275"/>
      <c r="AB7" s="48"/>
    </row>
    <row r="8" spans="1:28" ht="127.5" customHeight="1">
      <c r="A8" s="1"/>
      <c r="B8" s="30" t="s">
        <v>9</v>
      </c>
      <c r="C8" s="70" t="s">
        <v>287</v>
      </c>
      <c r="D8" s="26">
        <v>0</v>
      </c>
      <c r="E8" s="26">
        <v>0</v>
      </c>
      <c r="F8" s="155">
        <v>0</v>
      </c>
      <c r="G8" s="165">
        <v>0</v>
      </c>
      <c r="H8" s="126">
        <v>0</v>
      </c>
      <c r="I8" s="152">
        <v>0</v>
      </c>
      <c r="J8" s="127">
        <v>0</v>
      </c>
      <c r="K8" s="127">
        <v>0</v>
      </c>
      <c r="L8" s="152">
        <v>0</v>
      </c>
      <c r="M8" s="26">
        <v>0</v>
      </c>
      <c r="N8" s="26">
        <v>0</v>
      </c>
      <c r="O8" s="155">
        <v>0</v>
      </c>
      <c r="P8" s="26">
        <v>0</v>
      </c>
      <c r="Q8" s="26">
        <v>0</v>
      </c>
      <c r="R8" s="155">
        <v>0</v>
      </c>
      <c r="S8" s="26">
        <f t="shared" si="0"/>
        <v>0</v>
      </c>
      <c r="T8" s="26">
        <f t="shared" si="1"/>
        <v>0</v>
      </c>
      <c r="U8" s="159">
        <v>0</v>
      </c>
      <c r="V8" s="76" t="s">
        <v>295</v>
      </c>
      <c r="W8" s="35" t="s">
        <v>43</v>
      </c>
      <c r="X8" s="36">
        <v>67</v>
      </c>
      <c r="Y8" s="36">
        <v>68</v>
      </c>
      <c r="Z8" s="36">
        <v>68</v>
      </c>
      <c r="AA8" s="275"/>
      <c r="AB8" s="48"/>
    </row>
    <row r="9" spans="1:28" ht="73.5" customHeight="1">
      <c r="A9" s="1"/>
      <c r="B9" s="29" t="s">
        <v>39</v>
      </c>
      <c r="C9" s="29" t="s">
        <v>288</v>
      </c>
      <c r="D9" s="25">
        <v>0</v>
      </c>
      <c r="E9" s="25">
        <v>0</v>
      </c>
      <c r="F9" s="155">
        <v>0</v>
      </c>
      <c r="G9" s="83">
        <f>G10+G11+G12+G13+G14+G15</f>
        <v>71891.1</v>
      </c>
      <c r="H9" s="19">
        <f>H10+H11+H12+H13+H14+H15</f>
        <v>67997.5</v>
      </c>
      <c r="I9" s="152">
        <f>H9/G9</f>
        <v>0.94584030568457</v>
      </c>
      <c r="J9" s="128">
        <f>J10+J11+J12+J13+J14+J15</f>
        <v>43704.9</v>
      </c>
      <c r="K9" s="128">
        <f>K10+K11+K12+K13+K14+K15</f>
        <v>41731.4</v>
      </c>
      <c r="L9" s="152">
        <f aca="true" t="shared" si="2" ref="L9:L16">K9/J9</f>
        <v>0.9548448800935364</v>
      </c>
      <c r="M9" s="25">
        <v>0</v>
      </c>
      <c r="N9" s="25">
        <v>0</v>
      </c>
      <c r="O9" s="155">
        <v>0</v>
      </c>
      <c r="P9" s="25">
        <v>0</v>
      </c>
      <c r="Q9" s="25">
        <v>0</v>
      </c>
      <c r="R9" s="155">
        <v>0</v>
      </c>
      <c r="S9" s="25">
        <f t="shared" si="0"/>
        <v>115596</v>
      </c>
      <c r="T9" s="25">
        <f t="shared" si="1"/>
        <v>109728.9</v>
      </c>
      <c r="U9" s="159">
        <f aca="true" t="shared" si="3" ref="U9:U16">T9/S9</f>
        <v>0.9492447835565244</v>
      </c>
      <c r="V9" s="76" t="s">
        <v>296</v>
      </c>
      <c r="W9" s="35" t="s">
        <v>149</v>
      </c>
      <c r="X9" s="36">
        <v>0</v>
      </c>
      <c r="Y9" s="36">
        <v>0</v>
      </c>
      <c r="Z9" s="36">
        <v>0</v>
      </c>
      <c r="AA9" s="275"/>
      <c r="AB9" s="48"/>
    </row>
    <row r="10" spans="1:28" ht="94.5" customHeight="1">
      <c r="A10" s="1"/>
      <c r="B10" s="30" t="s">
        <v>10</v>
      </c>
      <c r="C10" s="2" t="s">
        <v>289</v>
      </c>
      <c r="D10" s="26">
        <v>0</v>
      </c>
      <c r="E10" s="26">
        <v>0</v>
      </c>
      <c r="F10" s="155">
        <v>0</v>
      </c>
      <c r="G10" s="82">
        <v>5640</v>
      </c>
      <c r="H10" s="3">
        <v>3520.3</v>
      </c>
      <c r="I10" s="153">
        <f>H10/G10</f>
        <v>0.6241666666666666</v>
      </c>
      <c r="J10" s="3">
        <v>0</v>
      </c>
      <c r="K10" s="3">
        <v>0</v>
      </c>
      <c r="L10" s="152">
        <v>0</v>
      </c>
      <c r="M10" s="26">
        <v>0</v>
      </c>
      <c r="N10" s="26">
        <v>0</v>
      </c>
      <c r="O10" s="155">
        <v>0</v>
      </c>
      <c r="P10" s="26">
        <v>0</v>
      </c>
      <c r="Q10" s="26">
        <v>0</v>
      </c>
      <c r="R10" s="155">
        <v>0</v>
      </c>
      <c r="S10" s="26">
        <f t="shared" si="0"/>
        <v>5640</v>
      </c>
      <c r="T10" s="26">
        <f t="shared" si="1"/>
        <v>3520.3</v>
      </c>
      <c r="U10" s="159">
        <f t="shared" si="3"/>
        <v>0.6241666666666666</v>
      </c>
      <c r="V10" s="76" t="s">
        <v>297</v>
      </c>
      <c r="W10" s="35" t="s">
        <v>43</v>
      </c>
      <c r="X10" s="36">
        <v>100</v>
      </c>
      <c r="Y10" s="36">
        <v>100</v>
      </c>
      <c r="Z10" s="36">
        <v>100</v>
      </c>
      <c r="AA10" s="275"/>
      <c r="AB10" s="48"/>
    </row>
    <row r="11" spans="1:28" ht="93" customHeight="1">
      <c r="A11" s="1"/>
      <c r="B11" s="30" t="s">
        <v>11</v>
      </c>
      <c r="C11" s="2" t="s">
        <v>290</v>
      </c>
      <c r="D11" s="26">
        <v>0</v>
      </c>
      <c r="E11" s="26">
        <v>0</v>
      </c>
      <c r="F11" s="155">
        <v>0</v>
      </c>
      <c r="G11" s="82">
        <v>65327</v>
      </c>
      <c r="H11" s="3">
        <v>63556.1</v>
      </c>
      <c r="I11" s="153">
        <f aca="true" t="shared" si="4" ref="I11:I16">H11/G11</f>
        <v>0.972891759915502</v>
      </c>
      <c r="J11" s="3">
        <v>0</v>
      </c>
      <c r="K11" s="3">
        <v>0</v>
      </c>
      <c r="L11" s="152">
        <v>0</v>
      </c>
      <c r="M11" s="26">
        <v>0</v>
      </c>
      <c r="N11" s="26">
        <v>0</v>
      </c>
      <c r="O11" s="155">
        <v>0</v>
      </c>
      <c r="P11" s="26">
        <v>0</v>
      </c>
      <c r="Q11" s="26">
        <v>0</v>
      </c>
      <c r="R11" s="155">
        <v>0</v>
      </c>
      <c r="S11" s="26">
        <f t="shared" si="0"/>
        <v>65327</v>
      </c>
      <c r="T11" s="26">
        <f t="shared" si="1"/>
        <v>63556.1</v>
      </c>
      <c r="U11" s="159">
        <f t="shared" si="3"/>
        <v>0.972891759915502</v>
      </c>
      <c r="V11" s="76" t="s">
        <v>45</v>
      </c>
      <c r="W11" s="35" t="s">
        <v>43</v>
      </c>
      <c r="X11" s="36">
        <v>100</v>
      </c>
      <c r="Y11" s="36">
        <v>100</v>
      </c>
      <c r="Z11" s="36">
        <v>100</v>
      </c>
      <c r="AA11" s="275"/>
      <c r="AB11" s="48"/>
    </row>
    <row r="12" spans="1:28" ht="75" customHeight="1">
      <c r="A12" s="1"/>
      <c r="B12" s="30" t="s">
        <v>12</v>
      </c>
      <c r="C12" s="2" t="s">
        <v>15</v>
      </c>
      <c r="D12" s="26">
        <v>0</v>
      </c>
      <c r="E12" s="26">
        <v>0</v>
      </c>
      <c r="F12" s="155">
        <v>0</v>
      </c>
      <c r="G12" s="82">
        <v>0</v>
      </c>
      <c r="H12" s="3">
        <v>0</v>
      </c>
      <c r="I12" s="153">
        <v>0</v>
      </c>
      <c r="J12" s="3">
        <v>43602.9</v>
      </c>
      <c r="K12" s="3">
        <v>41658.8</v>
      </c>
      <c r="L12" s="152">
        <f t="shared" si="2"/>
        <v>0.9554135160734722</v>
      </c>
      <c r="M12" s="26">
        <v>0</v>
      </c>
      <c r="N12" s="26">
        <v>0</v>
      </c>
      <c r="O12" s="155">
        <v>0</v>
      </c>
      <c r="P12" s="26">
        <v>0</v>
      </c>
      <c r="Q12" s="26">
        <v>0</v>
      </c>
      <c r="R12" s="155">
        <v>0</v>
      </c>
      <c r="S12" s="26">
        <f t="shared" si="0"/>
        <v>43602.9</v>
      </c>
      <c r="T12" s="26">
        <f t="shared" si="1"/>
        <v>41658.8</v>
      </c>
      <c r="U12" s="159">
        <f t="shared" si="3"/>
        <v>0.9554135160734722</v>
      </c>
      <c r="V12" s="76" t="s">
        <v>298</v>
      </c>
      <c r="W12" s="37" t="s">
        <v>43</v>
      </c>
      <c r="X12" s="46">
        <v>109.5</v>
      </c>
      <c r="Y12" s="46">
        <v>102.12</v>
      </c>
      <c r="Z12" s="46">
        <v>102.12</v>
      </c>
      <c r="AA12" s="275"/>
      <c r="AB12" s="48"/>
    </row>
    <row r="13" spans="1:28" ht="69.75" customHeight="1">
      <c r="A13" s="1"/>
      <c r="B13" s="30" t="s">
        <v>13</v>
      </c>
      <c r="C13" s="2" t="s">
        <v>17</v>
      </c>
      <c r="D13" s="26">
        <v>0</v>
      </c>
      <c r="E13" s="26">
        <v>0</v>
      </c>
      <c r="F13" s="155">
        <v>0</v>
      </c>
      <c r="G13" s="82">
        <v>0</v>
      </c>
      <c r="H13" s="3">
        <v>0</v>
      </c>
      <c r="I13" s="153">
        <v>0</v>
      </c>
      <c r="J13" s="3">
        <v>0</v>
      </c>
      <c r="K13" s="3">
        <v>0</v>
      </c>
      <c r="L13" s="152">
        <v>0</v>
      </c>
      <c r="M13" s="26">
        <v>0</v>
      </c>
      <c r="N13" s="26">
        <v>0</v>
      </c>
      <c r="O13" s="155">
        <v>0</v>
      </c>
      <c r="P13" s="26">
        <v>0</v>
      </c>
      <c r="Q13" s="26">
        <v>0</v>
      </c>
      <c r="R13" s="155">
        <v>0</v>
      </c>
      <c r="S13" s="26">
        <f t="shared" si="0"/>
        <v>0</v>
      </c>
      <c r="T13" s="26">
        <f t="shared" si="1"/>
        <v>0</v>
      </c>
      <c r="U13" s="159">
        <v>0</v>
      </c>
      <c r="V13" s="298" t="s">
        <v>299</v>
      </c>
      <c r="W13" s="358" t="s">
        <v>43</v>
      </c>
      <c r="X13" s="388">
        <v>0</v>
      </c>
      <c r="Y13" s="388">
        <v>100</v>
      </c>
      <c r="Z13" s="388">
        <v>100</v>
      </c>
      <c r="AA13" s="275"/>
      <c r="AB13" s="48"/>
    </row>
    <row r="14" spans="1:28" ht="51" customHeight="1">
      <c r="A14" s="1"/>
      <c r="B14" s="30" t="s">
        <v>14</v>
      </c>
      <c r="C14" s="2" t="s">
        <v>291</v>
      </c>
      <c r="D14" s="26">
        <v>0</v>
      </c>
      <c r="E14" s="26">
        <v>0</v>
      </c>
      <c r="F14" s="155">
        <v>0</v>
      </c>
      <c r="G14" s="82">
        <v>24.1</v>
      </c>
      <c r="H14" s="3">
        <v>24.1</v>
      </c>
      <c r="I14" s="153">
        <f t="shared" si="4"/>
        <v>1</v>
      </c>
      <c r="J14" s="3">
        <v>102</v>
      </c>
      <c r="K14" s="3">
        <v>72.6</v>
      </c>
      <c r="L14" s="152">
        <f t="shared" si="2"/>
        <v>0.7117647058823529</v>
      </c>
      <c r="M14" s="26">
        <v>0</v>
      </c>
      <c r="N14" s="26">
        <v>0</v>
      </c>
      <c r="O14" s="155">
        <v>0</v>
      </c>
      <c r="P14" s="26">
        <v>0</v>
      </c>
      <c r="Q14" s="26">
        <v>0</v>
      </c>
      <c r="R14" s="155">
        <v>0</v>
      </c>
      <c r="S14" s="26">
        <f t="shared" si="0"/>
        <v>126.1</v>
      </c>
      <c r="T14" s="26">
        <f t="shared" si="1"/>
        <v>96.69999999999999</v>
      </c>
      <c r="U14" s="159">
        <f t="shared" si="3"/>
        <v>0.7668517049960348</v>
      </c>
      <c r="V14" s="441"/>
      <c r="W14" s="302"/>
      <c r="X14" s="302"/>
      <c r="Y14" s="302"/>
      <c r="Z14" s="302"/>
      <c r="AB14" s="48"/>
    </row>
    <row r="15" spans="1:28" ht="49.5" customHeight="1">
      <c r="A15" s="1"/>
      <c r="B15" s="30" t="s">
        <v>16</v>
      </c>
      <c r="C15" s="2" t="s">
        <v>292</v>
      </c>
      <c r="D15" s="26">
        <v>0</v>
      </c>
      <c r="E15" s="26">
        <v>0</v>
      </c>
      <c r="F15" s="155">
        <v>0</v>
      </c>
      <c r="G15" s="82">
        <v>900</v>
      </c>
      <c r="H15" s="3">
        <v>897</v>
      </c>
      <c r="I15" s="153">
        <f t="shared" si="4"/>
        <v>0.9966666666666667</v>
      </c>
      <c r="J15" s="3">
        <v>0</v>
      </c>
      <c r="K15" s="3">
        <v>0</v>
      </c>
      <c r="L15" s="152">
        <v>0</v>
      </c>
      <c r="M15" s="26">
        <v>0</v>
      </c>
      <c r="N15" s="26">
        <v>0</v>
      </c>
      <c r="O15" s="155">
        <v>0</v>
      </c>
      <c r="P15" s="26">
        <v>0</v>
      </c>
      <c r="Q15" s="26">
        <v>0</v>
      </c>
      <c r="R15" s="155">
        <v>0</v>
      </c>
      <c r="S15" s="26">
        <f t="shared" si="0"/>
        <v>900</v>
      </c>
      <c r="T15" s="26">
        <f t="shared" si="1"/>
        <v>897</v>
      </c>
      <c r="U15" s="159">
        <f t="shared" si="3"/>
        <v>0.9966666666666667</v>
      </c>
      <c r="V15" s="441"/>
      <c r="W15" s="302"/>
      <c r="X15" s="302"/>
      <c r="Y15" s="302"/>
      <c r="Z15" s="302"/>
      <c r="AB15" s="48"/>
    </row>
    <row r="16" spans="1:28" ht="27" customHeight="1">
      <c r="A16" s="1"/>
      <c r="B16" s="387" t="s">
        <v>153</v>
      </c>
      <c r="C16" s="440"/>
      <c r="D16" s="88">
        <v>0</v>
      </c>
      <c r="E16" s="88">
        <v>0</v>
      </c>
      <c r="F16" s="155">
        <v>0</v>
      </c>
      <c r="G16" s="166">
        <f>G7+G9</f>
        <v>71891.1</v>
      </c>
      <c r="H16" s="27">
        <f>H7+H9</f>
        <v>67997.5</v>
      </c>
      <c r="I16" s="154">
        <f t="shared" si="4"/>
        <v>0.94584030568457</v>
      </c>
      <c r="J16" s="27">
        <f>J7+J9</f>
        <v>43704.9</v>
      </c>
      <c r="K16" s="27">
        <f>K7+K9</f>
        <v>41731.4</v>
      </c>
      <c r="L16" s="154">
        <f t="shared" si="2"/>
        <v>0.9548448800935364</v>
      </c>
      <c r="M16" s="25">
        <v>0</v>
      </c>
      <c r="N16" s="25">
        <v>0</v>
      </c>
      <c r="O16" s="160">
        <v>0</v>
      </c>
      <c r="P16" s="27">
        <f>P7+P9</f>
        <v>0</v>
      </c>
      <c r="Q16" s="27">
        <f>Q7+Q9</f>
        <v>0</v>
      </c>
      <c r="R16" s="159">
        <v>0</v>
      </c>
      <c r="S16" s="27">
        <f t="shared" si="0"/>
        <v>115596</v>
      </c>
      <c r="T16" s="27">
        <f t="shared" si="1"/>
        <v>109728.9</v>
      </c>
      <c r="U16" s="160">
        <f t="shared" si="3"/>
        <v>0.9492447835565244</v>
      </c>
      <c r="V16" s="442"/>
      <c r="W16" s="302"/>
      <c r="X16" s="302"/>
      <c r="Y16" s="302"/>
      <c r="Z16" s="302"/>
      <c r="AB16" s="48"/>
    </row>
    <row r="17" spans="1:28" ht="51" customHeight="1">
      <c r="A17" s="1"/>
      <c r="B17" s="445" t="s">
        <v>1025</v>
      </c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7"/>
      <c r="AB17" s="48"/>
    </row>
    <row r="18" spans="1:28" ht="85.5" customHeight="1">
      <c r="A18" s="1"/>
      <c r="B18" s="15" t="s">
        <v>38</v>
      </c>
      <c r="C18" s="15" t="s">
        <v>304</v>
      </c>
      <c r="D18" s="62">
        <f>D19+D20+D21+D22+D23+D24+D25+D26+D27+D28+D29+D30+D31</f>
        <v>1119.2</v>
      </c>
      <c r="E18" s="62">
        <f>E19+E20+E21+E22+E23+E24+E25+E26+E27+E28+E29+E30+E31</f>
        <v>1119</v>
      </c>
      <c r="F18" s="167">
        <f>E18/D18</f>
        <v>0.9998213009292352</v>
      </c>
      <c r="G18" s="128">
        <f>G19+G20+G21+G22+G23+G24+G25+G26+G27+G28+G29+G30+G31</f>
        <v>173976.69999999998</v>
      </c>
      <c r="H18" s="128">
        <f>H19+H20+H21+H22+H23+H24+H25+H26+H27+H28+H29+H30+H31</f>
        <v>172917.59999999998</v>
      </c>
      <c r="I18" s="169">
        <f>H18/G18</f>
        <v>0.9939124032126141</v>
      </c>
      <c r="J18" s="128">
        <f>J19+J20+J21+J22+J23+J24+J25+J26+J27+J28+J29+J30+J31</f>
        <v>56661.399999999994</v>
      </c>
      <c r="K18" s="128">
        <f>K19+K20+K21+K22+K23+K24+K25+K26+K27+K28+K29+K30+K31</f>
        <v>52322.200000000004</v>
      </c>
      <c r="L18" s="171">
        <f>K18/J18</f>
        <v>0.9234187648028466</v>
      </c>
      <c r="M18" s="128">
        <f>M19+M20+M21+M22+M23+M24+M25+M26+M27+M28+M29+M30+M31</f>
        <v>0</v>
      </c>
      <c r="N18" s="128">
        <f>N19+N20+N21+N22+N23+N24+N25+N26+N27+N28+N29+N30+N31</f>
        <v>0</v>
      </c>
      <c r="O18" s="171">
        <v>0</v>
      </c>
      <c r="P18" s="16">
        <v>0</v>
      </c>
      <c r="Q18" s="17">
        <v>0</v>
      </c>
      <c r="R18" s="171">
        <v>0</v>
      </c>
      <c r="S18" s="25">
        <f>G18+J18+P18</f>
        <v>230638.09999999998</v>
      </c>
      <c r="T18" s="25">
        <f>H18+K18+Q18</f>
        <v>225239.8</v>
      </c>
      <c r="U18" s="173">
        <f>S18/T18</f>
        <v>1.023966901053899</v>
      </c>
      <c r="V18" s="35" t="s">
        <v>329</v>
      </c>
      <c r="W18" s="35" t="s">
        <v>43</v>
      </c>
      <c r="X18" s="36">
        <v>80.6</v>
      </c>
      <c r="Y18" s="36">
        <v>90.1</v>
      </c>
      <c r="Z18" s="36">
        <v>90.1</v>
      </c>
      <c r="AA18" s="277"/>
      <c r="AB18" s="48"/>
    </row>
    <row r="19" spans="1:28" ht="150" customHeight="1">
      <c r="A19" s="1"/>
      <c r="B19" s="161" t="s">
        <v>305</v>
      </c>
      <c r="C19" s="162" t="s">
        <v>306</v>
      </c>
      <c r="D19" s="163">
        <v>0</v>
      </c>
      <c r="E19" s="163">
        <v>0</v>
      </c>
      <c r="F19" s="167">
        <v>0</v>
      </c>
      <c r="G19" s="3">
        <v>151840</v>
      </c>
      <c r="H19" s="3">
        <v>151696.4</v>
      </c>
      <c r="I19" s="169">
        <f aca="true" t="shared" si="5" ref="I19:I32">H19/G19</f>
        <v>0.999054267650158</v>
      </c>
      <c r="J19" s="3">
        <v>0</v>
      </c>
      <c r="K19" s="3">
        <v>0</v>
      </c>
      <c r="L19" s="171">
        <v>0</v>
      </c>
      <c r="M19" s="11">
        <v>0</v>
      </c>
      <c r="N19" s="11">
        <v>0</v>
      </c>
      <c r="O19" s="172">
        <v>0</v>
      </c>
      <c r="P19" s="11">
        <v>0</v>
      </c>
      <c r="Q19" s="12">
        <v>0</v>
      </c>
      <c r="R19" s="171">
        <v>0</v>
      </c>
      <c r="S19" s="26">
        <f aca="true" t="shared" si="6" ref="S19:S50">G19+J19+P19</f>
        <v>151840</v>
      </c>
      <c r="T19" s="26">
        <f aca="true" t="shared" si="7" ref="T19:T50">H19+K19+Q19</f>
        <v>151696.4</v>
      </c>
      <c r="U19" s="173">
        <f aca="true" t="shared" si="8" ref="U19:U32">S19/T19</f>
        <v>1.0009466276061925</v>
      </c>
      <c r="V19" s="35" t="s">
        <v>330</v>
      </c>
      <c r="W19" s="35" t="s">
        <v>43</v>
      </c>
      <c r="X19" s="36">
        <v>89.3</v>
      </c>
      <c r="Y19" s="36">
        <v>90</v>
      </c>
      <c r="Z19" s="36">
        <v>99.4</v>
      </c>
      <c r="AA19" s="277"/>
      <c r="AB19" s="48"/>
    </row>
    <row r="20" spans="1:28" ht="117" customHeight="1">
      <c r="A20" s="1"/>
      <c r="B20" s="161" t="s">
        <v>307</v>
      </c>
      <c r="C20" s="162" t="s">
        <v>19</v>
      </c>
      <c r="D20" s="163">
        <v>0</v>
      </c>
      <c r="E20" s="163">
        <v>0</v>
      </c>
      <c r="F20" s="167">
        <v>0</v>
      </c>
      <c r="G20" s="3">
        <v>1999</v>
      </c>
      <c r="H20" s="3">
        <v>1999</v>
      </c>
      <c r="I20" s="169">
        <f t="shared" si="5"/>
        <v>1</v>
      </c>
      <c r="J20" s="3">
        <v>0</v>
      </c>
      <c r="K20" s="3">
        <v>0</v>
      </c>
      <c r="L20" s="171">
        <v>0</v>
      </c>
      <c r="M20" s="11">
        <v>0</v>
      </c>
      <c r="N20" s="11">
        <v>0</v>
      </c>
      <c r="O20" s="172">
        <v>0</v>
      </c>
      <c r="P20" s="3">
        <v>0</v>
      </c>
      <c r="Q20" s="8">
        <v>0</v>
      </c>
      <c r="R20" s="171">
        <v>0</v>
      </c>
      <c r="S20" s="26">
        <f t="shared" si="6"/>
        <v>1999</v>
      </c>
      <c r="T20" s="26">
        <f t="shared" si="7"/>
        <v>1999</v>
      </c>
      <c r="U20" s="173">
        <f t="shared" si="8"/>
        <v>1</v>
      </c>
      <c r="V20" s="35" t="s">
        <v>331</v>
      </c>
      <c r="W20" s="35" t="s">
        <v>43</v>
      </c>
      <c r="X20" s="36">
        <v>100</v>
      </c>
      <c r="Y20" s="36">
        <v>100</v>
      </c>
      <c r="Z20" s="36">
        <v>100</v>
      </c>
      <c r="AA20" s="277"/>
      <c r="AB20" s="48"/>
    </row>
    <row r="21" spans="1:28" ht="119.25" customHeight="1">
      <c r="A21" s="1"/>
      <c r="B21" s="161" t="s">
        <v>308</v>
      </c>
      <c r="C21" s="162" t="s">
        <v>309</v>
      </c>
      <c r="D21" s="163">
        <v>0</v>
      </c>
      <c r="E21" s="163">
        <v>0</v>
      </c>
      <c r="F21" s="167">
        <v>0</v>
      </c>
      <c r="G21" s="3">
        <v>8569</v>
      </c>
      <c r="H21" s="3">
        <v>7986.1</v>
      </c>
      <c r="I21" s="169">
        <f t="shared" si="5"/>
        <v>0.9319757264558292</v>
      </c>
      <c r="J21" s="3">
        <v>0</v>
      </c>
      <c r="K21" s="3">
        <v>0</v>
      </c>
      <c r="L21" s="171">
        <v>0</v>
      </c>
      <c r="M21" s="11">
        <v>0</v>
      </c>
      <c r="N21" s="11">
        <v>0</v>
      </c>
      <c r="O21" s="172">
        <v>0</v>
      </c>
      <c r="P21" s="3">
        <v>0</v>
      </c>
      <c r="Q21" s="8">
        <v>0</v>
      </c>
      <c r="R21" s="171">
        <v>0</v>
      </c>
      <c r="S21" s="26">
        <f t="shared" si="6"/>
        <v>8569</v>
      </c>
      <c r="T21" s="26">
        <f t="shared" si="7"/>
        <v>7986.1</v>
      </c>
      <c r="U21" s="173">
        <f t="shared" si="8"/>
        <v>1.072989318941661</v>
      </c>
      <c r="V21" s="35" t="s">
        <v>332</v>
      </c>
      <c r="W21" s="35" t="s">
        <v>81</v>
      </c>
      <c r="X21" s="36">
        <v>13.6</v>
      </c>
      <c r="Y21" s="36">
        <v>13.8</v>
      </c>
      <c r="Z21" s="36">
        <v>24.4</v>
      </c>
      <c r="AA21" s="275"/>
      <c r="AB21" s="48"/>
    </row>
    <row r="22" spans="1:28" ht="65.25" customHeight="1">
      <c r="A22" s="1"/>
      <c r="B22" s="161" t="s">
        <v>310</v>
      </c>
      <c r="C22" s="162" t="s">
        <v>311</v>
      </c>
      <c r="D22" s="163">
        <v>0</v>
      </c>
      <c r="E22" s="163">
        <v>0</v>
      </c>
      <c r="F22" s="167">
        <v>0</v>
      </c>
      <c r="G22" s="3">
        <v>140</v>
      </c>
      <c r="H22" s="3">
        <v>91</v>
      </c>
      <c r="I22" s="169">
        <f t="shared" si="5"/>
        <v>0.65</v>
      </c>
      <c r="J22" s="3">
        <v>0</v>
      </c>
      <c r="K22" s="3">
        <v>0</v>
      </c>
      <c r="L22" s="171">
        <v>0</v>
      </c>
      <c r="M22" s="16">
        <v>0</v>
      </c>
      <c r="N22" s="16">
        <v>0</v>
      </c>
      <c r="O22" s="172">
        <v>0</v>
      </c>
      <c r="P22" s="19">
        <v>0</v>
      </c>
      <c r="Q22" s="20">
        <v>0</v>
      </c>
      <c r="R22" s="171">
        <v>0</v>
      </c>
      <c r="S22" s="25">
        <f t="shared" si="6"/>
        <v>140</v>
      </c>
      <c r="T22" s="28">
        <f t="shared" si="7"/>
        <v>91</v>
      </c>
      <c r="U22" s="173">
        <f t="shared" si="8"/>
        <v>1.5384615384615385</v>
      </c>
      <c r="V22" s="35" t="s">
        <v>333</v>
      </c>
      <c r="W22" s="35" t="s">
        <v>43</v>
      </c>
      <c r="X22" s="36">
        <v>92.29</v>
      </c>
      <c r="Y22" s="36">
        <v>100</v>
      </c>
      <c r="Z22" s="36">
        <v>93.04</v>
      </c>
      <c r="AA22" s="275"/>
      <c r="AB22" s="48"/>
    </row>
    <row r="23" spans="1:28" ht="59.25" customHeight="1">
      <c r="A23" s="1"/>
      <c r="B23" s="161" t="s">
        <v>312</v>
      </c>
      <c r="C23" s="162" t="s">
        <v>313</v>
      </c>
      <c r="D23" s="163">
        <v>0</v>
      </c>
      <c r="E23" s="163">
        <v>0</v>
      </c>
      <c r="F23" s="167">
        <v>0</v>
      </c>
      <c r="G23" s="3">
        <v>1157</v>
      </c>
      <c r="H23" s="3">
        <v>1157</v>
      </c>
      <c r="I23" s="169">
        <f t="shared" si="5"/>
        <v>1</v>
      </c>
      <c r="J23" s="3">
        <v>1157</v>
      </c>
      <c r="K23" s="3">
        <v>1157</v>
      </c>
      <c r="L23" s="171">
        <f aca="true" t="shared" si="9" ref="L23:L32">K23/J23</f>
        <v>1</v>
      </c>
      <c r="M23" s="11">
        <v>0</v>
      </c>
      <c r="N23" s="11">
        <v>0</v>
      </c>
      <c r="O23" s="172">
        <v>0</v>
      </c>
      <c r="P23" s="3">
        <v>0</v>
      </c>
      <c r="Q23" s="8">
        <v>0</v>
      </c>
      <c r="R23" s="171">
        <v>0</v>
      </c>
      <c r="S23" s="26">
        <f t="shared" si="6"/>
        <v>2314</v>
      </c>
      <c r="T23" s="26">
        <f t="shared" si="7"/>
        <v>2314</v>
      </c>
      <c r="U23" s="173">
        <f t="shared" si="8"/>
        <v>1</v>
      </c>
      <c r="V23" s="35" t="s">
        <v>334</v>
      </c>
      <c r="W23" s="35" t="s">
        <v>43</v>
      </c>
      <c r="X23" s="36">
        <v>0</v>
      </c>
      <c r="Y23" s="36">
        <v>0</v>
      </c>
      <c r="Z23" s="36">
        <v>6.6</v>
      </c>
      <c r="AA23" s="275"/>
      <c r="AB23" s="48"/>
    </row>
    <row r="24" spans="1:28" ht="56.25" customHeight="1">
      <c r="A24" s="1"/>
      <c r="B24" s="161" t="s">
        <v>314</v>
      </c>
      <c r="C24" s="162" t="s">
        <v>315</v>
      </c>
      <c r="D24" s="163">
        <v>0</v>
      </c>
      <c r="E24" s="163">
        <v>0</v>
      </c>
      <c r="F24" s="167">
        <v>0</v>
      </c>
      <c r="G24" s="3">
        <v>1680</v>
      </c>
      <c r="H24" s="3">
        <v>1520</v>
      </c>
      <c r="I24" s="169">
        <f t="shared" si="5"/>
        <v>0.9047619047619048</v>
      </c>
      <c r="J24" s="3">
        <v>420</v>
      </c>
      <c r="K24" s="3">
        <v>380</v>
      </c>
      <c r="L24" s="171">
        <f t="shared" si="9"/>
        <v>0.9047619047619048</v>
      </c>
      <c r="M24" s="11">
        <v>0</v>
      </c>
      <c r="N24" s="11">
        <v>0</v>
      </c>
      <c r="O24" s="172">
        <v>0</v>
      </c>
      <c r="P24" s="3">
        <v>0</v>
      </c>
      <c r="Q24" s="8">
        <v>0</v>
      </c>
      <c r="R24" s="171">
        <v>0</v>
      </c>
      <c r="S24" s="26">
        <f t="shared" si="6"/>
        <v>2100</v>
      </c>
      <c r="T24" s="26">
        <f t="shared" si="7"/>
        <v>1900</v>
      </c>
      <c r="U24" s="173">
        <f t="shared" si="8"/>
        <v>1.105263157894737</v>
      </c>
      <c r="V24" s="35" t="s">
        <v>335</v>
      </c>
      <c r="W24" s="35" t="s">
        <v>149</v>
      </c>
      <c r="X24" s="36">
        <v>0</v>
      </c>
      <c r="Y24" s="36">
        <v>0</v>
      </c>
      <c r="Z24" s="36">
        <v>0</v>
      </c>
      <c r="AA24" s="275"/>
      <c r="AB24" s="48"/>
    </row>
    <row r="25" spans="1:28" ht="36.75" customHeight="1">
      <c r="A25" s="1"/>
      <c r="B25" s="161" t="s">
        <v>316</v>
      </c>
      <c r="C25" s="162" t="s">
        <v>20</v>
      </c>
      <c r="D25" s="163">
        <v>0</v>
      </c>
      <c r="E25" s="163">
        <v>0</v>
      </c>
      <c r="F25" s="167">
        <v>0</v>
      </c>
      <c r="G25" s="3">
        <v>0</v>
      </c>
      <c r="H25" s="3">
        <v>0</v>
      </c>
      <c r="I25" s="169">
        <v>0</v>
      </c>
      <c r="J25" s="3">
        <v>54512.2</v>
      </c>
      <c r="K25" s="3">
        <v>50320.5</v>
      </c>
      <c r="L25" s="171">
        <f t="shared" si="9"/>
        <v>0.9231052865230169</v>
      </c>
      <c r="M25" s="11">
        <v>0</v>
      </c>
      <c r="N25" s="11">
        <v>0</v>
      </c>
      <c r="O25" s="172">
        <v>0</v>
      </c>
      <c r="P25" s="3">
        <v>0</v>
      </c>
      <c r="Q25" s="8">
        <v>0</v>
      </c>
      <c r="R25" s="171">
        <v>0</v>
      </c>
      <c r="S25" s="26">
        <f t="shared" si="6"/>
        <v>54512.2</v>
      </c>
      <c r="T25" s="26">
        <f t="shared" si="7"/>
        <v>50320.5</v>
      </c>
      <c r="U25" s="173">
        <f t="shared" si="8"/>
        <v>1.0833000467006488</v>
      </c>
      <c r="V25" s="35" t="s">
        <v>336</v>
      </c>
      <c r="W25" s="35" t="s">
        <v>81</v>
      </c>
      <c r="X25" s="36">
        <v>0</v>
      </c>
      <c r="Y25" s="36">
        <v>184</v>
      </c>
      <c r="Z25" s="36">
        <v>0</v>
      </c>
      <c r="AA25" s="275"/>
      <c r="AB25" s="48"/>
    </row>
    <row r="26" spans="1:28" ht="108" customHeight="1">
      <c r="A26" s="1"/>
      <c r="B26" s="161" t="s">
        <v>317</v>
      </c>
      <c r="C26" s="162" t="s">
        <v>291</v>
      </c>
      <c r="D26" s="163">
        <v>0</v>
      </c>
      <c r="E26" s="163">
        <v>0</v>
      </c>
      <c r="F26" s="167">
        <v>0</v>
      </c>
      <c r="G26" s="3">
        <v>164.9</v>
      </c>
      <c r="H26" s="3">
        <v>164.9</v>
      </c>
      <c r="I26" s="169">
        <f t="shared" si="5"/>
        <v>1</v>
      </c>
      <c r="J26" s="3">
        <v>520.2</v>
      </c>
      <c r="K26" s="3">
        <v>415.3</v>
      </c>
      <c r="L26" s="171">
        <f t="shared" si="9"/>
        <v>0.7983467896962706</v>
      </c>
      <c r="M26" s="11">
        <v>0</v>
      </c>
      <c r="N26" s="11">
        <v>0</v>
      </c>
      <c r="O26" s="172">
        <v>0</v>
      </c>
      <c r="P26" s="3">
        <v>0</v>
      </c>
      <c r="Q26" s="8">
        <v>0</v>
      </c>
      <c r="R26" s="171">
        <v>0</v>
      </c>
      <c r="S26" s="26">
        <f t="shared" si="6"/>
        <v>685.1</v>
      </c>
      <c r="T26" s="26">
        <f t="shared" si="7"/>
        <v>580.2</v>
      </c>
      <c r="U26" s="173">
        <f t="shared" si="8"/>
        <v>1.180799724233023</v>
      </c>
      <c r="V26" s="35" t="s">
        <v>337</v>
      </c>
      <c r="W26" s="35" t="s">
        <v>43</v>
      </c>
      <c r="X26" s="36">
        <v>116.2</v>
      </c>
      <c r="Y26" s="36">
        <v>110.2</v>
      </c>
      <c r="Z26" s="36">
        <v>103.5</v>
      </c>
      <c r="AA26" s="275"/>
      <c r="AB26" s="48"/>
    </row>
    <row r="27" spans="1:28" ht="64.5" customHeight="1">
      <c r="A27" s="1"/>
      <c r="B27" s="161" t="s">
        <v>318</v>
      </c>
      <c r="C27" s="162" t="s">
        <v>319</v>
      </c>
      <c r="D27" s="163">
        <v>0</v>
      </c>
      <c r="E27" s="163">
        <v>0</v>
      </c>
      <c r="F27" s="167">
        <v>0</v>
      </c>
      <c r="G27" s="3">
        <v>0</v>
      </c>
      <c r="H27" s="3">
        <v>0</v>
      </c>
      <c r="I27" s="169">
        <v>0</v>
      </c>
      <c r="J27" s="3">
        <v>0</v>
      </c>
      <c r="K27" s="3">
        <v>0</v>
      </c>
      <c r="L27" s="171">
        <v>0</v>
      </c>
      <c r="M27" s="11">
        <v>0</v>
      </c>
      <c r="N27" s="11">
        <v>0</v>
      </c>
      <c r="O27" s="172">
        <v>0</v>
      </c>
      <c r="P27" s="3">
        <v>0</v>
      </c>
      <c r="Q27" s="8">
        <v>0</v>
      </c>
      <c r="R27" s="171">
        <v>0</v>
      </c>
      <c r="S27" s="26">
        <f t="shared" si="6"/>
        <v>0</v>
      </c>
      <c r="T27" s="26">
        <f t="shared" si="7"/>
        <v>0</v>
      </c>
      <c r="U27" s="173">
        <v>0</v>
      </c>
      <c r="V27" s="35" t="s">
        <v>338</v>
      </c>
      <c r="W27" s="35" t="s">
        <v>43</v>
      </c>
      <c r="X27" s="36">
        <v>0</v>
      </c>
      <c r="Y27" s="36">
        <v>71.43</v>
      </c>
      <c r="Z27" s="36">
        <v>85.71</v>
      </c>
      <c r="AA27" s="275"/>
      <c r="AB27" s="48"/>
    </row>
    <row r="28" spans="1:28" ht="51" customHeight="1">
      <c r="A28" s="1"/>
      <c r="B28" s="161" t="s">
        <v>320</v>
      </c>
      <c r="C28" s="162" t="s">
        <v>321</v>
      </c>
      <c r="D28" s="163">
        <v>0</v>
      </c>
      <c r="E28" s="163">
        <v>0</v>
      </c>
      <c r="F28" s="167">
        <v>0</v>
      </c>
      <c r="G28" s="3">
        <v>350</v>
      </c>
      <c r="H28" s="3">
        <v>332.3</v>
      </c>
      <c r="I28" s="169">
        <f t="shared" si="5"/>
        <v>0.9494285714285715</v>
      </c>
      <c r="J28" s="3">
        <v>52</v>
      </c>
      <c r="K28" s="3">
        <v>49.4</v>
      </c>
      <c r="L28" s="171">
        <f t="shared" si="9"/>
        <v>0.95</v>
      </c>
      <c r="M28" s="11">
        <v>0</v>
      </c>
      <c r="N28" s="11">
        <v>0</v>
      </c>
      <c r="O28" s="172">
        <v>0</v>
      </c>
      <c r="P28" s="3">
        <v>0</v>
      </c>
      <c r="Q28" s="8">
        <v>0</v>
      </c>
      <c r="R28" s="171">
        <v>0</v>
      </c>
      <c r="S28" s="26">
        <f t="shared" si="6"/>
        <v>402</v>
      </c>
      <c r="T28" s="26">
        <f t="shared" si="7"/>
        <v>381.7</v>
      </c>
      <c r="U28" s="173">
        <f t="shared" si="8"/>
        <v>1.053183128111082</v>
      </c>
      <c r="V28" s="35" t="s">
        <v>339</v>
      </c>
      <c r="W28" s="35" t="s">
        <v>81</v>
      </c>
      <c r="X28" s="36">
        <v>0</v>
      </c>
      <c r="Y28" s="36">
        <v>1</v>
      </c>
      <c r="Z28" s="36">
        <v>1</v>
      </c>
      <c r="AA28" s="275"/>
      <c r="AB28" s="48"/>
    </row>
    <row r="29" spans="1:28" ht="63" customHeight="1">
      <c r="A29" s="1"/>
      <c r="B29" s="161" t="s">
        <v>322</v>
      </c>
      <c r="C29" s="162" t="s">
        <v>323</v>
      </c>
      <c r="D29" s="163">
        <v>0</v>
      </c>
      <c r="E29" s="163">
        <v>0</v>
      </c>
      <c r="F29" s="167">
        <v>0</v>
      </c>
      <c r="G29" s="3">
        <v>2510</v>
      </c>
      <c r="H29" s="3">
        <v>2404.6</v>
      </c>
      <c r="I29" s="169">
        <f t="shared" si="5"/>
        <v>0.95800796812749</v>
      </c>
      <c r="J29" s="3">
        <v>0</v>
      </c>
      <c r="K29" s="3">
        <v>0</v>
      </c>
      <c r="L29" s="171">
        <v>0</v>
      </c>
      <c r="M29" s="11">
        <v>0</v>
      </c>
      <c r="N29" s="11">
        <v>0</v>
      </c>
      <c r="O29" s="172">
        <v>0</v>
      </c>
      <c r="P29" s="3">
        <v>0</v>
      </c>
      <c r="Q29" s="8">
        <v>0</v>
      </c>
      <c r="R29" s="171">
        <v>0</v>
      </c>
      <c r="S29" s="26">
        <f t="shared" si="6"/>
        <v>2510</v>
      </c>
      <c r="T29" s="26">
        <f t="shared" si="7"/>
        <v>2404.6</v>
      </c>
      <c r="U29" s="173">
        <f t="shared" si="8"/>
        <v>1.0438326540796807</v>
      </c>
      <c r="V29" s="35" t="s">
        <v>340</v>
      </c>
      <c r="W29" s="35" t="s">
        <v>43</v>
      </c>
      <c r="X29" s="36">
        <v>0</v>
      </c>
      <c r="Y29" s="36">
        <v>1.71</v>
      </c>
      <c r="Z29" s="36">
        <v>1.71</v>
      </c>
      <c r="AA29" s="275"/>
      <c r="AB29" s="48"/>
    </row>
    <row r="30" spans="1:28" ht="66" customHeight="1">
      <c r="A30" s="1"/>
      <c r="B30" s="161" t="s">
        <v>324</v>
      </c>
      <c r="C30" s="162" t="s">
        <v>325</v>
      </c>
      <c r="D30" s="163">
        <v>1119.2</v>
      </c>
      <c r="E30" s="163">
        <v>1119</v>
      </c>
      <c r="F30" s="167">
        <f>E30/D30</f>
        <v>0.9998213009292352</v>
      </c>
      <c r="G30" s="3">
        <v>953.8</v>
      </c>
      <c r="H30" s="3">
        <v>953.3</v>
      </c>
      <c r="I30" s="169">
        <f t="shared" si="5"/>
        <v>0.9994757810861816</v>
      </c>
      <c r="J30" s="3">
        <v>0</v>
      </c>
      <c r="K30" s="3">
        <v>0</v>
      </c>
      <c r="L30" s="171">
        <v>0</v>
      </c>
      <c r="M30" s="11">
        <v>0</v>
      </c>
      <c r="N30" s="11">
        <v>0</v>
      </c>
      <c r="O30" s="172">
        <v>0</v>
      </c>
      <c r="P30" s="3">
        <v>0</v>
      </c>
      <c r="Q30" s="8">
        <v>0</v>
      </c>
      <c r="R30" s="171">
        <v>0</v>
      </c>
      <c r="S30" s="26">
        <f t="shared" si="6"/>
        <v>953.8</v>
      </c>
      <c r="T30" s="26">
        <f t="shared" si="7"/>
        <v>953.3</v>
      </c>
      <c r="U30" s="173">
        <f t="shared" si="8"/>
        <v>1.000524493863422</v>
      </c>
      <c r="V30" s="35" t="s">
        <v>341</v>
      </c>
      <c r="W30" s="35" t="s">
        <v>43</v>
      </c>
      <c r="X30" s="36">
        <v>0</v>
      </c>
      <c r="Y30" s="36">
        <v>1.39</v>
      </c>
      <c r="Z30" s="36">
        <v>1.39</v>
      </c>
      <c r="AA30" s="275"/>
      <c r="AB30" s="48"/>
    </row>
    <row r="31" spans="1:28" ht="60" customHeight="1">
      <c r="A31" s="1"/>
      <c r="B31" s="161" t="s">
        <v>326</v>
      </c>
      <c r="C31" s="162" t="s">
        <v>327</v>
      </c>
      <c r="D31" s="163">
        <v>0</v>
      </c>
      <c r="E31" s="163">
        <v>0</v>
      </c>
      <c r="F31" s="167">
        <v>0</v>
      </c>
      <c r="G31" s="3">
        <v>4613</v>
      </c>
      <c r="H31" s="3">
        <v>4613</v>
      </c>
      <c r="I31" s="169">
        <f t="shared" si="5"/>
        <v>1</v>
      </c>
      <c r="J31" s="3">
        <v>0</v>
      </c>
      <c r="K31" s="3">
        <v>0</v>
      </c>
      <c r="L31" s="171">
        <v>0</v>
      </c>
      <c r="M31" s="16">
        <v>0</v>
      </c>
      <c r="N31" s="16">
        <v>0</v>
      </c>
      <c r="O31" s="172">
        <v>0</v>
      </c>
      <c r="P31" s="19">
        <v>0</v>
      </c>
      <c r="Q31" s="20">
        <v>0</v>
      </c>
      <c r="R31" s="171">
        <v>0</v>
      </c>
      <c r="S31" s="25">
        <f t="shared" si="6"/>
        <v>4613</v>
      </c>
      <c r="T31" s="25">
        <f t="shared" si="7"/>
        <v>4613</v>
      </c>
      <c r="U31" s="173">
        <f t="shared" si="8"/>
        <v>1</v>
      </c>
      <c r="V31" s="35" t="s">
        <v>342</v>
      </c>
      <c r="W31" s="35" t="s">
        <v>43</v>
      </c>
      <c r="X31" s="36">
        <v>0</v>
      </c>
      <c r="Y31" s="36">
        <v>1.94</v>
      </c>
      <c r="Z31" s="36">
        <v>1.99</v>
      </c>
      <c r="AA31" s="275"/>
      <c r="AB31" s="48"/>
    </row>
    <row r="32" spans="1:28" ht="37.5" customHeight="1">
      <c r="A32" s="1"/>
      <c r="B32" s="387" t="s">
        <v>158</v>
      </c>
      <c r="C32" s="448"/>
      <c r="D32" s="92">
        <f>D18</f>
        <v>1119.2</v>
      </c>
      <c r="E32" s="92">
        <f>E18</f>
        <v>1119</v>
      </c>
      <c r="F32" s="168">
        <f>E32/D32</f>
        <v>0.9998213009292352</v>
      </c>
      <c r="G32" s="27">
        <f>G18</f>
        <v>173976.69999999998</v>
      </c>
      <c r="H32" s="27">
        <f>H18</f>
        <v>172917.59999999998</v>
      </c>
      <c r="I32" s="170">
        <f t="shared" si="5"/>
        <v>0.9939124032126141</v>
      </c>
      <c r="J32" s="27">
        <f>J18</f>
        <v>56661.399999999994</v>
      </c>
      <c r="K32" s="27">
        <f>K18</f>
        <v>52322.200000000004</v>
      </c>
      <c r="L32" s="172">
        <f t="shared" si="9"/>
        <v>0.9234187648028466</v>
      </c>
      <c r="M32" s="78">
        <v>0</v>
      </c>
      <c r="N32" s="78">
        <v>0</v>
      </c>
      <c r="O32" s="172">
        <v>0</v>
      </c>
      <c r="P32" s="78">
        <v>0</v>
      </c>
      <c r="Q32" s="78">
        <v>0</v>
      </c>
      <c r="R32" s="172">
        <v>0</v>
      </c>
      <c r="S32" s="27">
        <f>D32+G32+J32+P32</f>
        <v>231757.3</v>
      </c>
      <c r="T32" s="27">
        <f>E32+H32+K32+Q32</f>
        <v>226358.8</v>
      </c>
      <c r="U32" s="174">
        <f t="shared" si="8"/>
        <v>1.0238493047321333</v>
      </c>
      <c r="V32" s="9"/>
      <c r="W32" s="44"/>
      <c r="X32" s="9"/>
      <c r="Y32" s="9"/>
      <c r="Z32" s="9"/>
      <c r="AB32" s="48"/>
    </row>
    <row r="33" spans="1:28" ht="37.5" customHeight="1">
      <c r="A33" s="1"/>
      <c r="B33" s="445" t="s">
        <v>1026</v>
      </c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7"/>
      <c r="AB33" s="48"/>
    </row>
    <row r="34" spans="1:28" ht="63.75" customHeight="1">
      <c r="A34" s="1"/>
      <c r="B34" s="15" t="s">
        <v>38</v>
      </c>
      <c r="C34" s="15" t="s">
        <v>343</v>
      </c>
      <c r="D34" s="62">
        <v>0</v>
      </c>
      <c r="E34" s="62">
        <v>0</v>
      </c>
      <c r="F34" s="167">
        <v>0</v>
      </c>
      <c r="G34" s="128">
        <f>G35+G36+G37+G38+G39+G40+G41</f>
        <v>290</v>
      </c>
      <c r="H34" s="128">
        <f>H35+H36+H37+H38+H39+H40+H41</f>
        <v>288.2</v>
      </c>
      <c r="I34" s="169">
        <f>H34/G34</f>
        <v>0.9937931034482759</v>
      </c>
      <c r="J34" s="128">
        <f>J35+J36+J37+J38+J39+J40+J41</f>
        <v>34264.4</v>
      </c>
      <c r="K34" s="128">
        <f>K35+K36+K37+K38+K39+K40+K41</f>
        <v>33914.600000000006</v>
      </c>
      <c r="L34" s="169">
        <f>K34/J34</f>
        <v>0.9897911535004262</v>
      </c>
      <c r="M34" s="19">
        <v>0</v>
      </c>
      <c r="N34" s="19">
        <v>0</v>
      </c>
      <c r="O34" s="167">
        <v>0</v>
      </c>
      <c r="P34" s="128">
        <f>P35+P36+P37+P38+P39+P40+P41</f>
        <v>1118.9</v>
      </c>
      <c r="Q34" s="175">
        <f>Q35+Q36+Q37+Q38+Q39+Q40+Q41</f>
        <v>925.8</v>
      </c>
      <c r="R34" s="179">
        <f>Q34/P34</f>
        <v>0.8274197872910893</v>
      </c>
      <c r="S34" s="177">
        <f>G34+J34+P34</f>
        <v>35673.3</v>
      </c>
      <c r="T34" s="25">
        <f>H34+K34+Q34</f>
        <v>35128.600000000006</v>
      </c>
      <c r="U34" s="181">
        <f>T34/S34</f>
        <v>0.9847308771546227</v>
      </c>
      <c r="V34" s="35" t="s">
        <v>348</v>
      </c>
      <c r="W34" s="35" t="s">
        <v>43</v>
      </c>
      <c r="X34" s="36">
        <v>104.6</v>
      </c>
      <c r="Y34" s="36">
        <v>100</v>
      </c>
      <c r="Z34" s="36">
        <v>100.43</v>
      </c>
      <c r="AA34" s="277"/>
      <c r="AB34" s="48"/>
    </row>
    <row r="35" spans="1:28" ht="53.25" customHeight="1">
      <c r="A35" s="1"/>
      <c r="B35" s="4" t="s">
        <v>305</v>
      </c>
      <c r="C35" s="2" t="s">
        <v>21</v>
      </c>
      <c r="D35" s="3">
        <v>0</v>
      </c>
      <c r="E35" s="3">
        <v>0</v>
      </c>
      <c r="F35" s="167">
        <v>0</v>
      </c>
      <c r="G35" s="3">
        <v>0</v>
      </c>
      <c r="H35" s="3">
        <v>0</v>
      </c>
      <c r="I35" s="169">
        <v>0</v>
      </c>
      <c r="J35" s="3">
        <v>30</v>
      </c>
      <c r="K35" s="3">
        <v>30</v>
      </c>
      <c r="L35" s="169">
        <f aca="true" t="shared" si="10" ref="L35:L47">K35/J35</f>
        <v>1</v>
      </c>
      <c r="M35" s="3">
        <v>0</v>
      </c>
      <c r="N35" s="3">
        <v>0</v>
      </c>
      <c r="O35" s="167">
        <v>0</v>
      </c>
      <c r="P35" s="3">
        <v>0</v>
      </c>
      <c r="Q35" s="8">
        <v>0</v>
      </c>
      <c r="R35" s="179">
        <v>0</v>
      </c>
      <c r="S35" s="178">
        <f t="shared" si="6"/>
        <v>30</v>
      </c>
      <c r="T35" s="26">
        <f t="shared" si="7"/>
        <v>30</v>
      </c>
      <c r="U35" s="181">
        <f aca="true" t="shared" si="11" ref="U35:U47">T35/S35</f>
        <v>1</v>
      </c>
      <c r="V35" s="35" t="s">
        <v>349</v>
      </c>
      <c r="W35" s="35" t="s">
        <v>43</v>
      </c>
      <c r="X35" s="36">
        <v>82.9</v>
      </c>
      <c r="Y35" s="36">
        <v>83</v>
      </c>
      <c r="Z35" s="36">
        <v>95.14</v>
      </c>
      <c r="AA35" s="277"/>
      <c r="AB35" s="48"/>
    </row>
    <row r="36" spans="1:28" ht="51.75" customHeight="1">
      <c r="A36" s="1"/>
      <c r="B36" s="4" t="s">
        <v>307</v>
      </c>
      <c r="C36" s="2" t="s">
        <v>22</v>
      </c>
      <c r="D36" s="3">
        <v>0</v>
      </c>
      <c r="E36" s="3">
        <v>0</v>
      </c>
      <c r="F36" s="167">
        <v>0</v>
      </c>
      <c r="G36" s="3">
        <v>0</v>
      </c>
      <c r="H36" s="3">
        <v>0</v>
      </c>
      <c r="I36" s="169">
        <v>0</v>
      </c>
      <c r="J36" s="3">
        <v>12717.8</v>
      </c>
      <c r="K36" s="3">
        <v>12387.3</v>
      </c>
      <c r="L36" s="169">
        <f t="shared" si="10"/>
        <v>0.9740128009561402</v>
      </c>
      <c r="M36" s="3">
        <v>0</v>
      </c>
      <c r="N36" s="3">
        <v>0</v>
      </c>
      <c r="O36" s="167">
        <v>0</v>
      </c>
      <c r="P36" s="3">
        <v>0</v>
      </c>
      <c r="Q36" s="8">
        <v>0</v>
      </c>
      <c r="R36" s="179">
        <v>0</v>
      </c>
      <c r="S36" s="178">
        <f t="shared" si="6"/>
        <v>12717.8</v>
      </c>
      <c r="T36" s="26">
        <f t="shared" si="7"/>
        <v>12387.3</v>
      </c>
      <c r="U36" s="181">
        <f t="shared" si="11"/>
        <v>0.9740128009561402</v>
      </c>
      <c r="V36" s="35" t="s">
        <v>350</v>
      </c>
      <c r="W36" s="35" t="s">
        <v>43</v>
      </c>
      <c r="X36" s="36">
        <v>66.1</v>
      </c>
      <c r="Y36" s="36">
        <v>66.2</v>
      </c>
      <c r="Z36" s="36">
        <v>66.12</v>
      </c>
      <c r="AA36" s="277"/>
      <c r="AB36" s="48"/>
    </row>
    <row r="37" spans="1:28" ht="48.75" customHeight="1">
      <c r="A37" s="1"/>
      <c r="B37" s="4" t="s">
        <v>308</v>
      </c>
      <c r="C37" s="2" t="s">
        <v>23</v>
      </c>
      <c r="D37" s="3">
        <v>0</v>
      </c>
      <c r="E37" s="3">
        <v>0</v>
      </c>
      <c r="F37" s="167">
        <v>0</v>
      </c>
      <c r="G37" s="3">
        <v>0</v>
      </c>
      <c r="H37" s="3">
        <v>0</v>
      </c>
      <c r="I37" s="169">
        <v>0</v>
      </c>
      <c r="J37" s="3">
        <v>21047.5</v>
      </c>
      <c r="K37" s="3">
        <v>21047.5</v>
      </c>
      <c r="L37" s="169">
        <f t="shared" si="10"/>
        <v>1</v>
      </c>
      <c r="M37" s="19">
        <v>0</v>
      </c>
      <c r="N37" s="19">
        <v>0</v>
      </c>
      <c r="O37" s="167">
        <v>0</v>
      </c>
      <c r="P37" s="3">
        <v>1118.9</v>
      </c>
      <c r="Q37" s="8">
        <v>925.8</v>
      </c>
      <c r="R37" s="179">
        <f>Q37/P37</f>
        <v>0.8274197872910893</v>
      </c>
      <c r="S37" s="177">
        <f t="shared" si="6"/>
        <v>22166.4</v>
      </c>
      <c r="T37" s="25">
        <f t="shared" si="7"/>
        <v>21973.3</v>
      </c>
      <c r="U37" s="181">
        <f t="shared" si="11"/>
        <v>0.9912886170059187</v>
      </c>
      <c r="V37" s="35" t="s">
        <v>351</v>
      </c>
      <c r="W37" s="35" t="s">
        <v>43</v>
      </c>
      <c r="X37" s="36">
        <v>16.8</v>
      </c>
      <c r="Y37" s="36">
        <v>16.8</v>
      </c>
      <c r="Z37" s="36">
        <v>29.02</v>
      </c>
      <c r="AA37" s="275"/>
      <c r="AB37" s="48"/>
    </row>
    <row r="38" spans="1:28" ht="51.75" customHeight="1">
      <c r="A38" s="1"/>
      <c r="B38" s="4" t="s">
        <v>310</v>
      </c>
      <c r="C38" s="2" t="s">
        <v>24</v>
      </c>
      <c r="D38" s="3">
        <v>0</v>
      </c>
      <c r="E38" s="3">
        <v>0</v>
      </c>
      <c r="F38" s="167">
        <v>0</v>
      </c>
      <c r="G38" s="3">
        <v>0</v>
      </c>
      <c r="H38" s="3">
        <v>0</v>
      </c>
      <c r="I38" s="169">
        <v>0</v>
      </c>
      <c r="J38" s="3">
        <v>423.1</v>
      </c>
      <c r="K38" s="3">
        <v>421.9</v>
      </c>
      <c r="L38" s="169">
        <f t="shared" si="10"/>
        <v>0.9971637910659418</v>
      </c>
      <c r="M38" s="3">
        <v>0</v>
      </c>
      <c r="N38" s="3">
        <v>0</v>
      </c>
      <c r="O38" s="167">
        <v>0</v>
      </c>
      <c r="P38" s="3">
        <v>0</v>
      </c>
      <c r="Q38" s="8">
        <v>0</v>
      </c>
      <c r="R38" s="179">
        <v>0</v>
      </c>
      <c r="S38" s="178">
        <f t="shared" si="6"/>
        <v>423.1</v>
      </c>
      <c r="T38" s="26">
        <f t="shared" si="7"/>
        <v>421.9</v>
      </c>
      <c r="U38" s="181">
        <f t="shared" si="11"/>
        <v>0.9971637910659418</v>
      </c>
      <c r="V38" s="35" t="s">
        <v>352</v>
      </c>
      <c r="W38" s="35" t="s">
        <v>43</v>
      </c>
      <c r="X38" s="36">
        <v>4.3</v>
      </c>
      <c r="Y38" s="36">
        <v>4.4</v>
      </c>
      <c r="Z38" s="36">
        <v>16.6</v>
      </c>
      <c r="AA38" s="275"/>
      <c r="AB38" s="48"/>
    </row>
    <row r="39" spans="1:28" ht="95.25" customHeight="1">
      <c r="A39" s="1"/>
      <c r="B39" s="4" t="s">
        <v>312</v>
      </c>
      <c r="C39" s="2" t="s">
        <v>344</v>
      </c>
      <c r="D39" s="3">
        <v>0</v>
      </c>
      <c r="E39" s="3">
        <v>0</v>
      </c>
      <c r="F39" s="167">
        <v>0</v>
      </c>
      <c r="G39" s="3">
        <v>0</v>
      </c>
      <c r="H39" s="3">
        <v>0</v>
      </c>
      <c r="I39" s="169">
        <v>0</v>
      </c>
      <c r="J39" s="3">
        <v>0</v>
      </c>
      <c r="K39" s="3">
        <v>0</v>
      </c>
      <c r="L39" s="169">
        <v>0</v>
      </c>
      <c r="M39" s="3">
        <v>0</v>
      </c>
      <c r="N39" s="3">
        <v>0</v>
      </c>
      <c r="O39" s="167">
        <v>0</v>
      </c>
      <c r="P39" s="3">
        <v>0</v>
      </c>
      <c r="Q39" s="8">
        <v>0</v>
      </c>
      <c r="R39" s="179">
        <v>0</v>
      </c>
      <c r="S39" s="178">
        <f t="shared" si="6"/>
        <v>0</v>
      </c>
      <c r="T39" s="26">
        <f t="shared" si="7"/>
        <v>0</v>
      </c>
      <c r="U39" s="181">
        <v>0</v>
      </c>
      <c r="V39" s="35" t="s">
        <v>353</v>
      </c>
      <c r="W39" s="35" t="s">
        <v>43</v>
      </c>
      <c r="X39" s="36">
        <v>0</v>
      </c>
      <c r="Y39" s="36">
        <v>0</v>
      </c>
      <c r="Z39" s="36">
        <v>0</v>
      </c>
      <c r="AA39" s="275"/>
      <c r="AB39" s="48"/>
    </row>
    <row r="40" spans="1:28" ht="50.25" customHeight="1">
      <c r="A40" s="1"/>
      <c r="B40" s="4" t="s">
        <v>314</v>
      </c>
      <c r="C40" s="2" t="s">
        <v>25</v>
      </c>
      <c r="D40" s="3">
        <v>0</v>
      </c>
      <c r="E40" s="3">
        <v>0</v>
      </c>
      <c r="F40" s="167">
        <v>0</v>
      </c>
      <c r="G40" s="3">
        <v>0</v>
      </c>
      <c r="H40" s="3">
        <v>0</v>
      </c>
      <c r="I40" s="169">
        <v>0</v>
      </c>
      <c r="J40" s="3">
        <v>30</v>
      </c>
      <c r="K40" s="3">
        <v>12</v>
      </c>
      <c r="L40" s="169">
        <f t="shared" si="10"/>
        <v>0.4</v>
      </c>
      <c r="M40" s="3">
        <v>0</v>
      </c>
      <c r="N40" s="3">
        <v>0</v>
      </c>
      <c r="O40" s="167">
        <v>0</v>
      </c>
      <c r="P40" s="3">
        <v>0</v>
      </c>
      <c r="Q40" s="8">
        <v>0</v>
      </c>
      <c r="R40" s="179">
        <v>0</v>
      </c>
      <c r="S40" s="178">
        <f t="shared" si="6"/>
        <v>30</v>
      </c>
      <c r="T40" s="26">
        <f t="shared" si="7"/>
        <v>12</v>
      </c>
      <c r="U40" s="181">
        <f t="shared" si="11"/>
        <v>0.4</v>
      </c>
      <c r="V40" s="35" t="s">
        <v>354</v>
      </c>
      <c r="W40" s="35" t="s">
        <v>43</v>
      </c>
      <c r="X40" s="36">
        <v>1.2</v>
      </c>
      <c r="Y40" s="36">
        <v>1.3</v>
      </c>
      <c r="Z40" s="36">
        <v>1.3</v>
      </c>
      <c r="AA40" s="275"/>
      <c r="AB40" s="48"/>
    </row>
    <row r="41" spans="1:28" ht="45.75" customHeight="1">
      <c r="A41" s="1"/>
      <c r="B41" s="4" t="s">
        <v>316</v>
      </c>
      <c r="C41" s="2" t="s">
        <v>345</v>
      </c>
      <c r="D41" s="3">
        <v>0</v>
      </c>
      <c r="E41" s="3">
        <v>0</v>
      </c>
      <c r="F41" s="167">
        <v>0</v>
      </c>
      <c r="G41" s="3">
        <v>290</v>
      </c>
      <c r="H41" s="3">
        <v>288.2</v>
      </c>
      <c r="I41" s="169">
        <f aca="true" t="shared" si="12" ref="I41:I47">H41/G41</f>
        <v>0.9937931034482759</v>
      </c>
      <c r="J41" s="3">
        <v>16</v>
      </c>
      <c r="K41" s="3">
        <v>15.9</v>
      </c>
      <c r="L41" s="169">
        <f t="shared" si="10"/>
        <v>0.99375</v>
      </c>
      <c r="M41" s="3">
        <v>0</v>
      </c>
      <c r="N41" s="3">
        <v>0</v>
      </c>
      <c r="O41" s="167">
        <v>0</v>
      </c>
      <c r="P41" s="3">
        <v>0</v>
      </c>
      <c r="Q41" s="8">
        <v>0</v>
      </c>
      <c r="R41" s="179">
        <v>0</v>
      </c>
      <c r="S41" s="178">
        <f t="shared" si="6"/>
        <v>306</v>
      </c>
      <c r="T41" s="26">
        <f t="shared" si="7"/>
        <v>304.09999999999997</v>
      </c>
      <c r="U41" s="181">
        <f t="shared" si="11"/>
        <v>0.9937908496732025</v>
      </c>
      <c r="V41" s="35" t="s">
        <v>355</v>
      </c>
      <c r="W41" s="35" t="s">
        <v>43</v>
      </c>
      <c r="X41" s="36">
        <v>25.9</v>
      </c>
      <c r="Y41" s="36">
        <v>26</v>
      </c>
      <c r="Z41" s="36">
        <v>26</v>
      </c>
      <c r="AA41" s="275"/>
      <c r="AB41" s="48"/>
    </row>
    <row r="42" spans="1:28" ht="33" customHeight="1">
      <c r="A42" s="1"/>
      <c r="B42" s="104" t="s">
        <v>39</v>
      </c>
      <c r="C42" s="18" t="s">
        <v>346</v>
      </c>
      <c r="D42" s="93">
        <v>0</v>
      </c>
      <c r="E42" s="93">
        <v>0</v>
      </c>
      <c r="F42" s="167">
        <v>0</v>
      </c>
      <c r="G42" s="128">
        <f>G43</f>
        <v>793</v>
      </c>
      <c r="H42" s="128">
        <f>H43</f>
        <v>777.3</v>
      </c>
      <c r="I42" s="169">
        <f t="shared" si="12"/>
        <v>0.980201765447667</v>
      </c>
      <c r="J42" s="128">
        <f>J43</f>
        <v>500</v>
      </c>
      <c r="K42" s="128">
        <f>K43</f>
        <v>494.6</v>
      </c>
      <c r="L42" s="169">
        <f t="shared" si="10"/>
        <v>0.9892000000000001</v>
      </c>
      <c r="M42" s="3">
        <v>0</v>
      </c>
      <c r="N42" s="3">
        <v>0</v>
      </c>
      <c r="O42" s="167">
        <v>0</v>
      </c>
      <c r="P42" s="128">
        <v>0</v>
      </c>
      <c r="Q42" s="175">
        <v>0</v>
      </c>
      <c r="R42" s="179">
        <v>0</v>
      </c>
      <c r="S42" s="178">
        <f t="shared" si="6"/>
        <v>1293</v>
      </c>
      <c r="T42" s="26">
        <f t="shared" si="7"/>
        <v>1271.9</v>
      </c>
      <c r="U42" s="181">
        <f t="shared" si="11"/>
        <v>0.9836813611755608</v>
      </c>
      <c r="V42" s="35" t="s">
        <v>356</v>
      </c>
      <c r="W42" s="35" t="s">
        <v>43</v>
      </c>
      <c r="X42" s="36">
        <v>25.9</v>
      </c>
      <c r="Y42" s="36">
        <v>26</v>
      </c>
      <c r="Z42" s="36">
        <v>26</v>
      </c>
      <c r="AA42" s="275"/>
      <c r="AB42" s="280"/>
    </row>
    <row r="43" spans="1:28" ht="29.25" customHeight="1">
      <c r="A43" s="1"/>
      <c r="B43" s="459" t="s">
        <v>347</v>
      </c>
      <c r="C43" s="430" t="s">
        <v>26</v>
      </c>
      <c r="D43" s="303">
        <v>0</v>
      </c>
      <c r="E43" s="303">
        <v>0</v>
      </c>
      <c r="F43" s="312">
        <v>0</v>
      </c>
      <c r="G43" s="303">
        <v>793</v>
      </c>
      <c r="H43" s="303">
        <v>777.3</v>
      </c>
      <c r="I43" s="435">
        <f t="shared" si="12"/>
        <v>0.980201765447667</v>
      </c>
      <c r="J43" s="303">
        <v>500</v>
      </c>
      <c r="K43" s="303">
        <v>494.6</v>
      </c>
      <c r="L43" s="435">
        <f t="shared" si="10"/>
        <v>0.9892000000000001</v>
      </c>
      <c r="M43" s="303">
        <v>0</v>
      </c>
      <c r="N43" s="303">
        <v>0</v>
      </c>
      <c r="O43" s="312">
        <v>0</v>
      </c>
      <c r="P43" s="303">
        <v>0</v>
      </c>
      <c r="Q43" s="449">
        <v>0</v>
      </c>
      <c r="R43" s="453">
        <v>0</v>
      </c>
      <c r="S43" s="456">
        <f t="shared" si="6"/>
        <v>1293</v>
      </c>
      <c r="T43" s="456">
        <f t="shared" si="7"/>
        <v>1271.9</v>
      </c>
      <c r="U43" s="331">
        <f t="shared" si="11"/>
        <v>0.9836813611755608</v>
      </c>
      <c r="V43" s="35" t="s">
        <v>357</v>
      </c>
      <c r="W43" s="35" t="s">
        <v>43</v>
      </c>
      <c r="X43" s="36">
        <v>9.3</v>
      </c>
      <c r="Y43" s="36">
        <v>9.4</v>
      </c>
      <c r="Z43" s="36">
        <v>9.4</v>
      </c>
      <c r="AA43" s="275"/>
      <c r="AB43" s="48"/>
    </row>
    <row r="44" spans="1:28" ht="48.75" customHeight="1">
      <c r="A44" s="1"/>
      <c r="B44" s="460"/>
      <c r="C44" s="431"/>
      <c r="D44" s="313"/>
      <c r="E44" s="313"/>
      <c r="F44" s="433"/>
      <c r="G44" s="313"/>
      <c r="H44" s="313"/>
      <c r="I44" s="436"/>
      <c r="J44" s="313"/>
      <c r="K44" s="313"/>
      <c r="L44" s="436"/>
      <c r="M44" s="313"/>
      <c r="N44" s="313"/>
      <c r="O44" s="433"/>
      <c r="P44" s="313"/>
      <c r="Q44" s="450"/>
      <c r="R44" s="454"/>
      <c r="S44" s="330"/>
      <c r="T44" s="330"/>
      <c r="U44" s="331"/>
      <c r="V44" s="35" t="s">
        <v>358</v>
      </c>
      <c r="W44" s="35" t="s">
        <v>43</v>
      </c>
      <c r="X44" s="36">
        <v>57</v>
      </c>
      <c r="Y44" s="36">
        <v>58.5</v>
      </c>
      <c r="Z44" s="36">
        <v>58.5</v>
      </c>
      <c r="AA44" s="275"/>
      <c r="AB44" s="48"/>
    </row>
    <row r="45" spans="1:28" ht="63.75" customHeight="1">
      <c r="A45" s="1"/>
      <c r="B45" s="460"/>
      <c r="C45" s="431"/>
      <c r="D45" s="313"/>
      <c r="E45" s="313"/>
      <c r="F45" s="433"/>
      <c r="G45" s="313"/>
      <c r="H45" s="313"/>
      <c r="I45" s="436"/>
      <c r="J45" s="313"/>
      <c r="K45" s="313"/>
      <c r="L45" s="436"/>
      <c r="M45" s="313"/>
      <c r="N45" s="313"/>
      <c r="O45" s="433"/>
      <c r="P45" s="313"/>
      <c r="Q45" s="450"/>
      <c r="R45" s="454"/>
      <c r="S45" s="330"/>
      <c r="T45" s="330"/>
      <c r="U45" s="331"/>
      <c r="V45" s="35" t="s">
        <v>359</v>
      </c>
      <c r="W45" s="35" t="s">
        <v>43</v>
      </c>
      <c r="X45" s="36">
        <v>55.5</v>
      </c>
      <c r="Y45" s="36">
        <v>55.6</v>
      </c>
      <c r="Z45" s="36">
        <v>55.65</v>
      </c>
      <c r="AA45" s="275"/>
      <c r="AB45" s="48"/>
    </row>
    <row r="46" spans="1:28" ht="50.25" customHeight="1">
      <c r="A46" s="1"/>
      <c r="B46" s="460"/>
      <c r="C46" s="432"/>
      <c r="D46" s="314"/>
      <c r="E46" s="314"/>
      <c r="F46" s="434"/>
      <c r="G46" s="314"/>
      <c r="H46" s="314"/>
      <c r="I46" s="437"/>
      <c r="J46" s="314"/>
      <c r="K46" s="314"/>
      <c r="L46" s="437"/>
      <c r="M46" s="314"/>
      <c r="N46" s="314"/>
      <c r="O46" s="434"/>
      <c r="P46" s="314"/>
      <c r="Q46" s="451"/>
      <c r="R46" s="455"/>
      <c r="S46" s="330"/>
      <c r="T46" s="330"/>
      <c r="U46" s="331"/>
      <c r="V46" s="35" t="s">
        <v>360</v>
      </c>
      <c r="W46" s="35" t="s">
        <v>43</v>
      </c>
      <c r="X46" s="36">
        <v>0</v>
      </c>
      <c r="Y46" s="36">
        <v>100</v>
      </c>
      <c r="Z46" s="36">
        <v>100</v>
      </c>
      <c r="AA46" s="275"/>
      <c r="AB46" s="48"/>
    </row>
    <row r="47" spans="1:28" ht="27" customHeight="1">
      <c r="A47" s="1"/>
      <c r="B47" s="457" t="s">
        <v>159</v>
      </c>
      <c r="C47" s="458"/>
      <c r="D47" s="95">
        <v>0</v>
      </c>
      <c r="E47" s="95">
        <v>0</v>
      </c>
      <c r="F47" s="168">
        <v>0</v>
      </c>
      <c r="G47" s="59">
        <f>G34+G42</f>
        <v>1083</v>
      </c>
      <c r="H47" s="59">
        <f>H34+H42</f>
        <v>1065.5</v>
      </c>
      <c r="I47" s="154">
        <f t="shared" si="12"/>
        <v>0.9838411819021238</v>
      </c>
      <c r="J47" s="59">
        <f>J34+J42</f>
        <v>34764.4</v>
      </c>
      <c r="K47" s="59">
        <f>K34+K42</f>
        <v>34409.200000000004</v>
      </c>
      <c r="L47" s="154">
        <f t="shared" si="10"/>
        <v>0.9897826512179126</v>
      </c>
      <c r="M47" s="59">
        <v>0</v>
      </c>
      <c r="N47" s="59">
        <v>0</v>
      </c>
      <c r="O47" s="168">
        <v>0</v>
      </c>
      <c r="P47" s="31">
        <f>P34+P42</f>
        <v>1118.9</v>
      </c>
      <c r="Q47" s="176">
        <f>Q34+Q42</f>
        <v>925.8</v>
      </c>
      <c r="R47" s="160">
        <f>Q47/P47</f>
        <v>0.8274197872910893</v>
      </c>
      <c r="S47" s="184">
        <f>D47+G47+J47+M47+P47</f>
        <v>36966.3</v>
      </c>
      <c r="T47" s="184">
        <f>E47+H47+K47+N47+Q47</f>
        <v>36400.50000000001</v>
      </c>
      <c r="U47" s="187">
        <f t="shared" si="11"/>
        <v>0.9846941673902988</v>
      </c>
      <c r="V47" s="14"/>
      <c r="W47" s="14"/>
      <c r="X47" s="14"/>
      <c r="Y47" s="14"/>
      <c r="Z47" s="14"/>
      <c r="AB47" s="48"/>
    </row>
    <row r="48" spans="1:28" ht="51.75" customHeight="1">
      <c r="A48" s="1"/>
      <c r="B48" s="321" t="s">
        <v>1027</v>
      </c>
      <c r="C48" s="452"/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452"/>
      <c r="V48" s="302"/>
      <c r="W48" s="302"/>
      <c r="X48" s="302"/>
      <c r="Y48" s="302"/>
      <c r="Z48" s="302"/>
      <c r="AB48" s="48"/>
    </row>
    <row r="49" spans="1:28" ht="51.75" customHeight="1">
      <c r="A49" s="1"/>
      <c r="B49" s="15" t="s">
        <v>38</v>
      </c>
      <c r="C49" s="15" t="s">
        <v>47</v>
      </c>
      <c r="D49" s="62">
        <v>0</v>
      </c>
      <c r="E49" s="62">
        <v>0</v>
      </c>
      <c r="F49" s="167">
        <v>0</v>
      </c>
      <c r="G49" s="16">
        <v>0</v>
      </c>
      <c r="H49" s="17">
        <v>0</v>
      </c>
      <c r="I49" s="167">
        <v>0</v>
      </c>
      <c r="J49" s="128">
        <f>J50</f>
        <v>3603.2</v>
      </c>
      <c r="K49" s="128">
        <f>K50</f>
        <v>3460.1</v>
      </c>
      <c r="L49" s="171">
        <f>K49/J49</f>
        <v>0.9602853019538189</v>
      </c>
      <c r="M49" s="16">
        <v>0</v>
      </c>
      <c r="N49" s="16">
        <v>0</v>
      </c>
      <c r="O49" s="167">
        <v>0</v>
      </c>
      <c r="P49" s="16">
        <v>0</v>
      </c>
      <c r="Q49" s="17">
        <v>0</v>
      </c>
      <c r="R49" s="155">
        <v>0</v>
      </c>
      <c r="S49" s="189">
        <f>G49+J49+P49</f>
        <v>3603.2</v>
      </c>
      <c r="T49" s="53">
        <f>H49+K49+Q49</f>
        <v>3460.1</v>
      </c>
      <c r="U49" s="155">
        <f>T49/S49</f>
        <v>0.9602853019538189</v>
      </c>
      <c r="V49" s="461" t="s">
        <v>49</v>
      </c>
      <c r="W49" s="461" t="s">
        <v>43</v>
      </c>
      <c r="X49" s="461" t="s">
        <v>44</v>
      </c>
      <c r="Y49" s="461">
        <v>100</v>
      </c>
      <c r="Z49" s="461">
        <v>100</v>
      </c>
      <c r="AB49" s="48"/>
    </row>
    <row r="50" spans="1:28" ht="37.5" customHeight="1">
      <c r="A50" s="1"/>
      <c r="B50" s="2" t="s">
        <v>9</v>
      </c>
      <c r="C50" s="2" t="s">
        <v>27</v>
      </c>
      <c r="D50" s="91">
        <v>0</v>
      </c>
      <c r="E50" s="91">
        <v>0</v>
      </c>
      <c r="F50" s="167">
        <v>0</v>
      </c>
      <c r="G50" s="3">
        <v>0</v>
      </c>
      <c r="H50" s="8">
        <v>0</v>
      </c>
      <c r="I50" s="167">
        <v>0</v>
      </c>
      <c r="J50" s="3">
        <v>3603.2</v>
      </c>
      <c r="K50" s="3">
        <v>3460.1</v>
      </c>
      <c r="L50" s="171">
        <f>K50/J50</f>
        <v>0.9602853019538189</v>
      </c>
      <c r="M50" s="3">
        <v>0</v>
      </c>
      <c r="N50" s="3">
        <v>0</v>
      </c>
      <c r="O50" s="167">
        <v>0</v>
      </c>
      <c r="P50" s="3">
        <v>0</v>
      </c>
      <c r="Q50" s="8">
        <v>0</v>
      </c>
      <c r="R50" s="155">
        <v>0</v>
      </c>
      <c r="S50" s="178">
        <f t="shared" si="6"/>
        <v>3603.2</v>
      </c>
      <c r="T50" s="192">
        <f t="shared" si="7"/>
        <v>3460.1</v>
      </c>
      <c r="U50" s="155">
        <f>T50/S50</f>
        <v>0.9602853019538189</v>
      </c>
      <c r="V50" s="461"/>
      <c r="W50" s="461"/>
      <c r="X50" s="461"/>
      <c r="Y50" s="461"/>
      <c r="Z50" s="461"/>
      <c r="AB50" s="48"/>
    </row>
    <row r="51" spans="1:28" ht="18.75" customHeight="1">
      <c r="A51" s="1"/>
      <c r="B51" s="420" t="s">
        <v>122</v>
      </c>
      <c r="C51" s="462"/>
      <c r="D51" s="92">
        <v>0</v>
      </c>
      <c r="E51" s="92">
        <v>0</v>
      </c>
      <c r="F51" s="167">
        <v>0</v>
      </c>
      <c r="G51" s="57">
        <v>0</v>
      </c>
      <c r="H51" s="57">
        <v>0</v>
      </c>
      <c r="I51" s="167">
        <v>0</v>
      </c>
      <c r="J51" s="3">
        <v>3603.2</v>
      </c>
      <c r="K51" s="3">
        <v>3460.1</v>
      </c>
      <c r="L51" s="171">
        <f>K51/J51</f>
        <v>0.9602853019538189</v>
      </c>
      <c r="M51" s="57">
        <v>0</v>
      </c>
      <c r="N51" s="57">
        <v>0</v>
      </c>
      <c r="O51" s="167">
        <v>0</v>
      </c>
      <c r="P51" s="3">
        <v>0</v>
      </c>
      <c r="Q51" s="8">
        <v>0</v>
      </c>
      <c r="R51" s="155">
        <v>0</v>
      </c>
      <c r="S51" s="190">
        <f>S50</f>
        <v>3603.2</v>
      </c>
      <c r="T51" s="193">
        <f>T50</f>
        <v>3460.1</v>
      </c>
      <c r="U51" s="155">
        <f>T51/S51</f>
        <v>0.9602853019538189</v>
      </c>
      <c r="V51" s="33"/>
      <c r="W51" s="33"/>
      <c r="X51" s="33"/>
      <c r="Y51" s="33"/>
      <c r="Z51" s="89"/>
      <c r="AB51" s="48"/>
    </row>
    <row r="52" spans="1:28" ht="43.5" customHeight="1">
      <c r="A52" s="1"/>
      <c r="B52" s="32"/>
      <c r="C52" s="293" t="s">
        <v>1029</v>
      </c>
      <c r="D52" s="92">
        <f>D16+D32+D47+D51</f>
        <v>1119.2</v>
      </c>
      <c r="E52" s="92">
        <f>E16+E32+E47+E51</f>
        <v>1119</v>
      </c>
      <c r="F52" s="168">
        <f>E52/D52</f>
        <v>0.9998213009292352</v>
      </c>
      <c r="G52" s="78">
        <f>G16+G32+G47+G51</f>
        <v>246950.8</v>
      </c>
      <c r="H52" s="57">
        <f>H16+H32+H47+H51</f>
        <v>241980.59999999998</v>
      </c>
      <c r="I52" s="168">
        <f>H52/G52</f>
        <v>0.979873723834869</v>
      </c>
      <c r="J52" s="78">
        <f>J16+J32+J47+J51</f>
        <v>138733.9</v>
      </c>
      <c r="K52" s="78">
        <f>K16+K32+K47+K51</f>
        <v>131922.90000000002</v>
      </c>
      <c r="L52" s="168">
        <f>K52/J52</f>
        <v>0.950906015040304</v>
      </c>
      <c r="M52" s="78">
        <f>M16+M32+M47+M51</f>
        <v>0</v>
      </c>
      <c r="N52" s="78">
        <f>N16+N32+N47+N51</f>
        <v>0</v>
      </c>
      <c r="O52" s="168">
        <v>0</v>
      </c>
      <c r="P52" s="78">
        <f>P16+P32+P47+P51</f>
        <v>1118.9</v>
      </c>
      <c r="Q52" s="188">
        <f>Q16+Q32+Q47+Q51</f>
        <v>925.8</v>
      </c>
      <c r="R52" s="160">
        <f>Q52/P52</f>
        <v>0.8274197872910893</v>
      </c>
      <c r="S52" s="191">
        <f>D52+G52+J52+P52</f>
        <v>387922.80000000005</v>
      </c>
      <c r="T52" s="194">
        <f>E52+H52+K52+Q52</f>
        <v>375948.3</v>
      </c>
      <c r="U52" s="155">
        <f>T52/S52</f>
        <v>0.9691317447698355</v>
      </c>
      <c r="V52" s="9"/>
      <c r="W52" s="9"/>
      <c r="X52" s="9"/>
      <c r="Y52" s="9"/>
      <c r="Z52" s="9"/>
      <c r="AB52" s="48"/>
    </row>
    <row r="53" spans="1:28" ht="37.5" customHeight="1">
      <c r="A53" s="1"/>
      <c r="B53" s="390" t="s">
        <v>0</v>
      </c>
      <c r="C53" s="424" t="s">
        <v>1</v>
      </c>
      <c r="D53" s="321" t="s">
        <v>55</v>
      </c>
      <c r="E53" s="321"/>
      <c r="F53" s="366"/>
      <c r="G53" s="364" t="s">
        <v>28</v>
      </c>
      <c r="H53" s="365"/>
      <c r="I53" s="366"/>
      <c r="J53" s="364" t="s">
        <v>31</v>
      </c>
      <c r="K53" s="365"/>
      <c r="L53" s="366"/>
      <c r="M53" s="365" t="s">
        <v>154</v>
      </c>
      <c r="N53" s="365"/>
      <c r="O53" s="366"/>
      <c r="P53" s="364" t="s">
        <v>32</v>
      </c>
      <c r="Q53" s="365"/>
      <c r="R53" s="366"/>
      <c r="S53" s="364" t="s">
        <v>46</v>
      </c>
      <c r="T53" s="365"/>
      <c r="U53" s="366"/>
      <c r="V53" s="438" t="s">
        <v>33</v>
      </c>
      <c r="W53" s="323" t="s">
        <v>34</v>
      </c>
      <c r="X53" s="323" t="s">
        <v>35</v>
      </c>
      <c r="Y53" s="349" t="s">
        <v>363</v>
      </c>
      <c r="Z53" s="349" t="s">
        <v>364</v>
      </c>
      <c r="AB53" s="48"/>
    </row>
    <row r="54" spans="1:28" ht="73.5" customHeight="1">
      <c r="A54" s="1"/>
      <c r="B54" s="366"/>
      <c r="C54" s="418"/>
      <c r="D54" s="6" t="s">
        <v>362</v>
      </c>
      <c r="E54" s="6" t="s">
        <v>3</v>
      </c>
      <c r="F54" s="6" t="s">
        <v>293</v>
      </c>
      <c r="G54" s="6" t="s">
        <v>362</v>
      </c>
      <c r="H54" s="6" t="s">
        <v>3</v>
      </c>
      <c r="I54" s="6" t="s">
        <v>293</v>
      </c>
      <c r="J54" s="6" t="s">
        <v>362</v>
      </c>
      <c r="K54" s="6" t="s">
        <v>3</v>
      </c>
      <c r="L54" s="6" t="s">
        <v>293</v>
      </c>
      <c r="M54" s="6" t="s">
        <v>362</v>
      </c>
      <c r="N54" s="6" t="s">
        <v>3</v>
      </c>
      <c r="O54" s="6" t="s">
        <v>293</v>
      </c>
      <c r="P54" s="6" t="s">
        <v>362</v>
      </c>
      <c r="Q54" s="6" t="s">
        <v>3</v>
      </c>
      <c r="R54" s="6" t="s">
        <v>293</v>
      </c>
      <c r="S54" s="6" t="s">
        <v>362</v>
      </c>
      <c r="T54" s="6" t="s">
        <v>3</v>
      </c>
      <c r="U54" s="6" t="s">
        <v>293</v>
      </c>
      <c r="V54" s="438"/>
      <c r="W54" s="323"/>
      <c r="X54" s="323"/>
      <c r="Y54" s="323"/>
      <c r="Z54" s="323"/>
      <c r="AB54" s="48"/>
    </row>
    <row r="55" spans="1:28" ht="14.25" customHeight="1">
      <c r="A55" s="1"/>
      <c r="B55" s="13" t="s">
        <v>4</v>
      </c>
      <c r="C55" s="195" t="s">
        <v>5</v>
      </c>
      <c r="D55" s="6" t="s">
        <v>6</v>
      </c>
      <c r="E55" s="6" t="s">
        <v>79</v>
      </c>
      <c r="F55" s="6" t="s">
        <v>7</v>
      </c>
      <c r="G55" s="6" t="s">
        <v>8</v>
      </c>
      <c r="H55" s="6" t="s">
        <v>128</v>
      </c>
      <c r="I55" s="6" t="s">
        <v>129</v>
      </c>
      <c r="J55" s="6" t="s">
        <v>29</v>
      </c>
      <c r="K55" s="6" t="s">
        <v>130</v>
      </c>
      <c r="L55" s="6" t="s">
        <v>131</v>
      </c>
      <c r="M55" s="6" t="s">
        <v>30</v>
      </c>
      <c r="N55" s="6" t="s">
        <v>132</v>
      </c>
      <c r="O55" s="6" t="s">
        <v>133</v>
      </c>
      <c r="P55" s="6" t="s">
        <v>112</v>
      </c>
      <c r="Q55" s="6" t="s">
        <v>134</v>
      </c>
      <c r="R55" s="6" t="s">
        <v>135</v>
      </c>
      <c r="S55" s="6" t="s">
        <v>155</v>
      </c>
      <c r="T55" s="6" t="s">
        <v>156</v>
      </c>
      <c r="U55" s="6" t="s">
        <v>56</v>
      </c>
      <c r="V55" s="196" t="s">
        <v>300</v>
      </c>
      <c r="W55" s="13" t="s">
        <v>301</v>
      </c>
      <c r="X55" s="13" t="s">
        <v>302</v>
      </c>
      <c r="Y55" s="13" t="s">
        <v>69</v>
      </c>
      <c r="Z55" s="13" t="s">
        <v>328</v>
      </c>
      <c r="AB55" s="48"/>
    </row>
    <row r="56" spans="1:28" ht="22.5" customHeight="1">
      <c r="A56" s="1"/>
      <c r="B56" s="321" t="s">
        <v>398</v>
      </c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B56" s="48"/>
    </row>
    <row r="57" spans="2:28" ht="21" customHeight="1">
      <c r="B57" s="425" t="s">
        <v>50</v>
      </c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B57" s="48"/>
    </row>
    <row r="58" spans="2:28" ht="30" customHeight="1">
      <c r="B58" s="29" t="s">
        <v>38</v>
      </c>
      <c r="C58" s="29" t="s">
        <v>361</v>
      </c>
      <c r="D58" s="128">
        <f>D59+D60+D61</f>
        <v>98.6</v>
      </c>
      <c r="E58" s="128">
        <f>E59+E60+E61</f>
        <v>98.6</v>
      </c>
      <c r="F58" s="169">
        <f>E58/D58</f>
        <v>1</v>
      </c>
      <c r="G58" s="128">
        <f>G59+G60+G61</f>
        <v>206.3</v>
      </c>
      <c r="H58" s="128">
        <f>H59+H60+H61</f>
        <v>206.3</v>
      </c>
      <c r="I58" s="169">
        <f>H58/G58</f>
        <v>1</v>
      </c>
      <c r="J58" s="128">
        <f>J59+J60+J61</f>
        <v>1634</v>
      </c>
      <c r="K58" s="175">
        <f>K59+K60+K61</f>
        <v>1611.5</v>
      </c>
      <c r="L58" s="179">
        <f>K58/J58</f>
        <v>0.9862301101591188</v>
      </c>
      <c r="M58" s="25">
        <v>0</v>
      </c>
      <c r="N58" s="25">
        <v>0</v>
      </c>
      <c r="O58" s="155">
        <v>0</v>
      </c>
      <c r="P58" s="25">
        <v>0</v>
      </c>
      <c r="Q58" s="25">
        <v>0</v>
      </c>
      <c r="R58" s="155">
        <v>0</v>
      </c>
      <c r="S58" s="25">
        <f aca="true" t="shared" si="13" ref="S58:T61">D58+G58+J58+P58</f>
        <v>1938.9</v>
      </c>
      <c r="T58" s="25">
        <f t="shared" si="13"/>
        <v>1916.4</v>
      </c>
      <c r="U58" s="155">
        <f>T58/S58</f>
        <v>0.9883954819743154</v>
      </c>
      <c r="V58" s="35" t="s">
        <v>368</v>
      </c>
      <c r="W58" s="35" t="s">
        <v>43</v>
      </c>
      <c r="X58" s="36">
        <v>10945</v>
      </c>
      <c r="Y58" s="36">
        <v>11050</v>
      </c>
      <c r="Z58" s="36">
        <v>11052</v>
      </c>
      <c r="AA58" s="275"/>
      <c r="AB58" s="48"/>
    </row>
    <row r="59" spans="2:28" ht="39.75" customHeight="1">
      <c r="B59" s="4" t="s">
        <v>305</v>
      </c>
      <c r="C59" s="2" t="s">
        <v>366</v>
      </c>
      <c r="D59" s="3">
        <v>0</v>
      </c>
      <c r="E59" s="3">
        <v>0</v>
      </c>
      <c r="F59" s="169">
        <v>0</v>
      </c>
      <c r="G59" s="3">
        <v>0</v>
      </c>
      <c r="H59" s="3">
        <v>0</v>
      </c>
      <c r="I59" s="169">
        <v>0</v>
      </c>
      <c r="J59" s="3">
        <v>1214.1</v>
      </c>
      <c r="K59" s="8">
        <v>1192.5</v>
      </c>
      <c r="L59" s="179">
        <f>K59/J59</f>
        <v>0.9822090437361009</v>
      </c>
      <c r="M59" s="42">
        <v>0</v>
      </c>
      <c r="N59" s="42">
        <v>0</v>
      </c>
      <c r="O59" s="155">
        <v>0</v>
      </c>
      <c r="P59" s="34">
        <v>0</v>
      </c>
      <c r="Q59" s="34">
        <v>0</v>
      </c>
      <c r="R59" s="155">
        <v>0</v>
      </c>
      <c r="S59" s="42">
        <f t="shared" si="13"/>
        <v>1214.1</v>
      </c>
      <c r="T59" s="42">
        <f t="shared" si="13"/>
        <v>1192.5</v>
      </c>
      <c r="U59" s="155">
        <f>T59/S59</f>
        <v>0.9822090437361009</v>
      </c>
      <c r="V59" s="35" t="s">
        <v>369</v>
      </c>
      <c r="W59" s="35" t="s">
        <v>370</v>
      </c>
      <c r="X59" s="36" t="s">
        <v>48</v>
      </c>
      <c r="Y59" s="36">
        <v>4.78</v>
      </c>
      <c r="Z59" s="36">
        <v>4.78</v>
      </c>
      <c r="AB59" s="48"/>
    </row>
    <row r="60" spans="2:28" ht="49.5" customHeight="1">
      <c r="B60" s="4" t="s">
        <v>307</v>
      </c>
      <c r="C60" s="2" t="s">
        <v>51</v>
      </c>
      <c r="D60" s="3">
        <v>98.6</v>
      </c>
      <c r="E60" s="3">
        <v>98.6</v>
      </c>
      <c r="F60" s="169">
        <f>E60/D60</f>
        <v>1</v>
      </c>
      <c r="G60" s="3">
        <v>206.3</v>
      </c>
      <c r="H60" s="3">
        <v>206.3</v>
      </c>
      <c r="I60" s="169">
        <f>H60/G60</f>
        <v>1</v>
      </c>
      <c r="J60" s="3">
        <v>349.9</v>
      </c>
      <c r="K60" s="8">
        <v>349.1</v>
      </c>
      <c r="L60" s="179">
        <f>K60/J60</f>
        <v>0.9977136324664191</v>
      </c>
      <c r="M60" s="42">
        <v>0</v>
      </c>
      <c r="N60" s="42">
        <v>0</v>
      </c>
      <c r="O60" s="155">
        <v>0</v>
      </c>
      <c r="P60" s="34">
        <v>0</v>
      </c>
      <c r="Q60" s="34">
        <v>0</v>
      </c>
      <c r="R60" s="155">
        <v>0</v>
      </c>
      <c r="S60" s="42">
        <f t="shared" si="13"/>
        <v>654.8</v>
      </c>
      <c r="T60" s="42">
        <f t="shared" si="13"/>
        <v>654</v>
      </c>
      <c r="U60" s="155">
        <f>T60/S60</f>
        <v>0.9987782529016495</v>
      </c>
      <c r="V60" s="35" t="s">
        <v>371</v>
      </c>
      <c r="W60" s="35" t="s">
        <v>81</v>
      </c>
      <c r="X60" s="36" t="s">
        <v>48</v>
      </c>
      <c r="Y60" s="36">
        <v>2</v>
      </c>
      <c r="Z60" s="36">
        <v>3</v>
      </c>
      <c r="AB60" s="48"/>
    </row>
    <row r="61" spans="2:28" ht="37.5" customHeight="1">
      <c r="B61" s="4" t="s">
        <v>308</v>
      </c>
      <c r="C61" s="2" t="s">
        <v>367</v>
      </c>
      <c r="D61" s="3">
        <v>0</v>
      </c>
      <c r="E61" s="3">
        <v>0</v>
      </c>
      <c r="F61" s="169">
        <v>0</v>
      </c>
      <c r="G61" s="3">
        <v>0</v>
      </c>
      <c r="H61" s="3">
        <v>0</v>
      </c>
      <c r="I61" s="169">
        <v>0</v>
      </c>
      <c r="J61" s="3">
        <v>70</v>
      </c>
      <c r="K61" s="8">
        <v>69.9</v>
      </c>
      <c r="L61" s="179">
        <f>K61/J61</f>
        <v>0.9985714285714287</v>
      </c>
      <c r="M61" s="42">
        <v>0</v>
      </c>
      <c r="N61" s="42">
        <v>0</v>
      </c>
      <c r="O61" s="155">
        <v>0</v>
      </c>
      <c r="P61" s="34">
        <v>0</v>
      </c>
      <c r="Q61" s="34">
        <v>0</v>
      </c>
      <c r="R61" s="155">
        <v>0</v>
      </c>
      <c r="S61" s="42">
        <f t="shared" si="13"/>
        <v>70</v>
      </c>
      <c r="T61" s="42">
        <f t="shared" si="13"/>
        <v>69.9</v>
      </c>
      <c r="U61" s="155">
        <f>T61/S61</f>
        <v>0.9985714285714287</v>
      </c>
      <c r="V61" s="35" t="s">
        <v>372</v>
      </c>
      <c r="W61" s="35" t="s">
        <v>43</v>
      </c>
      <c r="X61" s="36">
        <v>88.35</v>
      </c>
      <c r="Y61" s="36">
        <v>88.35</v>
      </c>
      <c r="Z61" s="36">
        <v>99.73</v>
      </c>
      <c r="AA61" s="275"/>
      <c r="AB61" s="48"/>
    </row>
    <row r="62" spans="2:28" ht="20.25" customHeight="1">
      <c r="B62" s="428" t="s">
        <v>1031</v>
      </c>
      <c r="C62" s="429"/>
      <c r="D62" s="96">
        <f>D58</f>
        <v>98.6</v>
      </c>
      <c r="E62" s="96">
        <f>E58</f>
        <v>98.6</v>
      </c>
      <c r="F62" s="154">
        <f>E62/D62</f>
        <v>1</v>
      </c>
      <c r="G62" s="131">
        <f>G58</f>
        <v>206.3</v>
      </c>
      <c r="H62" s="131">
        <f>H58</f>
        <v>206.3</v>
      </c>
      <c r="I62" s="152">
        <f>H62/G62</f>
        <v>1</v>
      </c>
      <c r="J62" s="131">
        <f>J58</f>
        <v>1634</v>
      </c>
      <c r="K62" s="131">
        <f>K58</f>
        <v>1611.5</v>
      </c>
      <c r="L62" s="159">
        <f>K62/J62</f>
        <v>0.9862301101591188</v>
      </c>
      <c r="M62" s="132">
        <f>M58</f>
        <v>0</v>
      </c>
      <c r="N62" s="132">
        <f>N58</f>
        <v>0</v>
      </c>
      <c r="O62" s="159">
        <v>0</v>
      </c>
      <c r="P62" s="131">
        <f>P58</f>
        <v>0</v>
      </c>
      <c r="Q62" s="131">
        <f>Q58</f>
        <v>0</v>
      </c>
      <c r="R62" s="159">
        <v>0</v>
      </c>
      <c r="S62" s="131">
        <f>S58</f>
        <v>1938.9</v>
      </c>
      <c r="T62" s="131">
        <f>T58</f>
        <v>1916.4</v>
      </c>
      <c r="U62" s="159">
        <f>T62/S62</f>
        <v>0.9883954819743154</v>
      </c>
      <c r="V62" s="97"/>
      <c r="W62" s="125"/>
      <c r="X62" s="129"/>
      <c r="Y62" s="129"/>
      <c r="Z62" s="129"/>
      <c r="AB62" s="48"/>
    </row>
    <row r="63" spans="2:31" ht="27" customHeight="1">
      <c r="B63" s="463" t="s">
        <v>54</v>
      </c>
      <c r="C63" s="464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  <c r="Q63" s="464"/>
      <c r="R63" s="464"/>
      <c r="S63" s="464"/>
      <c r="T63" s="464"/>
      <c r="U63" s="401"/>
      <c r="V63" s="401"/>
      <c r="W63" s="401"/>
      <c r="X63" s="401"/>
      <c r="Y63" s="401"/>
      <c r="Z63" s="402"/>
      <c r="AA63" s="48"/>
      <c r="AB63" s="48"/>
      <c r="AC63" s="48"/>
      <c r="AD63" s="48"/>
      <c r="AE63" s="48"/>
    </row>
    <row r="64" spans="2:31" s="9" customFormat="1" ht="39" customHeight="1">
      <c r="B64" s="29" t="s">
        <v>38</v>
      </c>
      <c r="C64" s="45" t="s">
        <v>365</v>
      </c>
      <c r="D64" s="41">
        <v>0</v>
      </c>
      <c r="E64" s="197">
        <v>0</v>
      </c>
      <c r="F64" s="199">
        <v>0</v>
      </c>
      <c r="G64" s="41">
        <v>0</v>
      </c>
      <c r="H64" s="197">
        <v>0</v>
      </c>
      <c r="I64" s="199">
        <v>0</v>
      </c>
      <c r="J64" s="128">
        <f>J65+J66</f>
        <v>3699</v>
      </c>
      <c r="K64" s="175">
        <f>K65+K66</f>
        <v>3562</v>
      </c>
      <c r="L64" s="179">
        <f>K64/J64</f>
        <v>0.9629629629629629</v>
      </c>
      <c r="M64" s="41">
        <v>0</v>
      </c>
      <c r="N64" s="197">
        <v>0</v>
      </c>
      <c r="O64" s="199">
        <v>0</v>
      </c>
      <c r="P64" s="128">
        <f>P65+P66</f>
        <v>113.1</v>
      </c>
      <c r="Q64" s="175">
        <f>Q65+Q66</f>
        <v>113.1</v>
      </c>
      <c r="R64" s="180">
        <f>Q64/P64</f>
        <v>1</v>
      </c>
      <c r="S64" s="177">
        <f>D64+G64+J64+P64</f>
        <v>3812.1</v>
      </c>
      <c r="T64" s="25">
        <f>E64+H64+K64+Q64</f>
        <v>3675.1</v>
      </c>
      <c r="U64" s="155">
        <f>T64/S64</f>
        <v>0.9640618032055822</v>
      </c>
      <c r="V64" s="358" t="s">
        <v>52</v>
      </c>
      <c r="W64" s="358" t="s">
        <v>196</v>
      </c>
      <c r="X64" s="388">
        <v>6.7</v>
      </c>
      <c r="Y64" s="388">
        <v>7.2</v>
      </c>
      <c r="Z64" s="388">
        <v>19</v>
      </c>
      <c r="AA64" s="48"/>
      <c r="AB64" s="48"/>
      <c r="AC64" s="48"/>
      <c r="AD64" s="48"/>
      <c r="AE64" s="48"/>
    </row>
    <row r="65" spans="2:31" ht="38.25" customHeight="1">
      <c r="B65" s="4" t="s">
        <v>305</v>
      </c>
      <c r="C65" s="2" t="s">
        <v>373</v>
      </c>
      <c r="D65" s="3">
        <v>0</v>
      </c>
      <c r="E65" s="8">
        <v>0</v>
      </c>
      <c r="F65" s="199">
        <v>0</v>
      </c>
      <c r="G65" s="3">
        <v>0</v>
      </c>
      <c r="H65" s="8">
        <v>0</v>
      </c>
      <c r="I65" s="199">
        <v>0</v>
      </c>
      <c r="J65" s="3">
        <v>1841</v>
      </c>
      <c r="K65" s="8">
        <v>1704</v>
      </c>
      <c r="L65" s="179">
        <f>K65/J65</f>
        <v>0.9255839217816404</v>
      </c>
      <c r="M65" s="3">
        <v>0</v>
      </c>
      <c r="N65" s="8">
        <v>0</v>
      </c>
      <c r="O65" s="199">
        <v>0</v>
      </c>
      <c r="P65" s="3">
        <v>113.1</v>
      </c>
      <c r="Q65" s="8">
        <v>113.1</v>
      </c>
      <c r="R65" s="180">
        <f>Q65/P65</f>
        <v>1</v>
      </c>
      <c r="S65" s="201">
        <f>G65+J65+P65</f>
        <v>1954.1</v>
      </c>
      <c r="T65" s="43">
        <f>H65+K65+Q65</f>
        <v>1817.1</v>
      </c>
      <c r="U65" s="155">
        <f>T65/S65</f>
        <v>0.9298909984135919</v>
      </c>
      <c r="V65" s="359"/>
      <c r="W65" s="359"/>
      <c r="X65" s="330"/>
      <c r="Y65" s="330"/>
      <c r="Z65" s="330"/>
      <c r="AA65" s="48"/>
      <c r="AB65" s="48"/>
      <c r="AC65" s="48"/>
      <c r="AD65" s="48"/>
      <c r="AE65" s="48"/>
    </row>
    <row r="66" spans="2:28" ht="24.75" customHeight="1">
      <c r="B66" s="4" t="s">
        <v>307</v>
      </c>
      <c r="C66" s="2" t="s">
        <v>374</v>
      </c>
      <c r="D66" s="3">
        <v>0</v>
      </c>
      <c r="E66" s="8">
        <v>0</v>
      </c>
      <c r="F66" s="199">
        <v>0</v>
      </c>
      <c r="G66" s="3">
        <v>0</v>
      </c>
      <c r="H66" s="8">
        <v>0</v>
      </c>
      <c r="I66" s="199">
        <v>0</v>
      </c>
      <c r="J66" s="3">
        <v>1858</v>
      </c>
      <c r="K66" s="8">
        <v>1858</v>
      </c>
      <c r="L66" s="179">
        <f>K66/J66</f>
        <v>1</v>
      </c>
      <c r="M66" s="3">
        <v>0</v>
      </c>
      <c r="N66" s="8">
        <v>0</v>
      </c>
      <c r="O66" s="199">
        <v>0</v>
      </c>
      <c r="P66" s="3">
        <v>0</v>
      </c>
      <c r="Q66" s="8">
        <v>0</v>
      </c>
      <c r="R66" s="180">
        <v>0</v>
      </c>
      <c r="S66" s="157">
        <f>G66+J66+P66</f>
        <v>1858</v>
      </c>
      <c r="T66" s="42">
        <f>H66+K66+Q66</f>
        <v>1858</v>
      </c>
      <c r="U66" s="155">
        <f>T66/S66</f>
        <v>1</v>
      </c>
      <c r="V66" s="359"/>
      <c r="W66" s="359"/>
      <c r="X66" s="330"/>
      <c r="Y66" s="330"/>
      <c r="Z66" s="330"/>
      <c r="AB66" s="48"/>
    </row>
    <row r="67" spans="2:28" ht="26.25" customHeight="1">
      <c r="B67" s="411" t="s">
        <v>158</v>
      </c>
      <c r="C67" s="412"/>
      <c r="D67" s="55">
        <f>D64</f>
        <v>0</v>
      </c>
      <c r="E67" s="56">
        <f>E64</f>
        <v>0</v>
      </c>
      <c r="F67" s="200">
        <v>0</v>
      </c>
      <c r="G67" s="55">
        <f>G64</f>
        <v>0</v>
      </c>
      <c r="H67" s="56">
        <f>H64</f>
        <v>0</v>
      </c>
      <c r="I67" s="200">
        <v>0</v>
      </c>
      <c r="J67" s="55">
        <f>J64</f>
        <v>3699</v>
      </c>
      <c r="K67" s="56">
        <f>K64</f>
        <v>3562</v>
      </c>
      <c r="L67" s="180">
        <f>K67/J67</f>
        <v>0.9629629629629629</v>
      </c>
      <c r="M67" s="55">
        <f>M64</f>
        <v>0</v>
      </c>
      <c r="N67" s="56">
        <f>N64</f>
        <v>0</v>
      </c>
      <c r="O67" s="200">
        <v>0</v>
      </c>
      <c r="P67" s="55">
        <f>P64</f>
        <v>113.1</v>
      </c>
      <c r="Q67" s="56">
        <f>Q64</f>
        <v>113.1</v>
      </c>
      <c r="R67" s="160">
        <f>Q67/P67</f>
        <v>1</v>
      </c>
      <c r="S67" s="198">
        <f>D67+G67+J67+M67+P67</f>
        <v>3812.1</v>
      </c>
      <c r="T67" s="198">
        <f>E67+H67+K67+N67+Q67</f>
        <v>3675.1</v>
      </c>
      <c r="U67" s="160">
        <f>T67/S67</f>
        <v>0.9640618032055822</v>
      </c>
      <c r="V67" s="130"/>
      <c r="W67" s="130"/>
      <c r="X67" s="130"/>
      <c r="Y67" s="130"/>
      <c r="Z67" s="130"/>
      <c r="AB67" s="48"/>
    </row>
    <row r="68" spans="2:28" ht="26.25" customHeight="1">
      <c r="B68" s="490" t="s">
        <v>57</v>
      </c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B68" s="48"/>
    </row>
    <row r="69" spans="2:49" s="9" customFormat="1" ht="35.25" customHeight="1">
      <c r="B69" s="29" t="s">
        <v>58</v>
      </c>
      <c r="C69" s="47" t="s">
        <v>376</v>
      </c>
      <c r="D69" s="51">
        <f>D70</f>
        <v>0</v>
      </c>
      <c r="E69" s="51">
        <f>E70</f>
        <v>0</v>
      </c>
      <c r="F69" s="202">
        <v>0</v>
      </c>
      <c r="G69" s="51">
        <f>G70</f>
        <v>0</v>
      </c>
      <c r="H69" s="51">
        <f>H70</f>
        <v>0</v>
      </c>
      <c r="I69" s="202">
        <v>0</v>
      </c>
      <c r="J69" s="19">
        <f>J70</f>
        <v>50</v>
      </c>
      <c r="K69" s="20">
        <f>K70</f>
        <v>49.5</v>
      </c>
      <c r="L69" s="179">
        <f>K69/J69</f>
        <v>0.99</v>
      </c>
      <c r="M69" s="51">
        <f>M70</f>
        <v>0</v>
      </c>
      <c r="N69" s="51">
        <f>N70</f>
        <v>0</v>
      </c>
      <c r="O69" s="202">
        <v>0</v>
      </c>
      <c r="P69" s="51">
        <f>P70</f>
        <v>0</v>
      </c>
      <c r="Q69" s="51">
        <f>Q70</f>
        <v>0</v>
      </c>
      <c r="R69" s="202">
        <v>0</v>
      </c>
      <c r="S69" s="40">
        <f>G69+J69+P69</f>
        <v>50</v>
      </c>
      <c r="T69" s="50">
        <f>H69+K69+Q69</f>
        <v>49.5</v>
      </c>
      <c r="U69" s="205">
        <f>T69/S69</f>
        <v>0.99</v>
      </c>
      <c r="V69" s="35" t="s">
        <v>377</v>
      </c>
      <c r="W69" s="35" t="s">
        <v>43</v>
      </c>
      <c r="X69" s="36">
        <v>130</v>
      </c>
      <c r="Y69" s="36">
        <v>130</v>
      </c>
      <c r="Z69" s="36">
        <v>200</v>
      </c>
      <c r="AA69" s="277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</row>
    <row r="70" spans="2:28" ht="30.75" customHeight="1">
      <c r="B70" s="2" t="s">
        <v>375</v>
      </c>
      <c r="C70" s="2" t="s">
        <v>376</v>
      </c>
      <c r="D70" s="3">
        <v>0</v>
      </c>
      <c r="E70" s="3">
        <v>0</v>
      </c>
      <c r="F70" s="202">
        <v>0</v>
      </c>
      <c r="G70" s="3">
        <v>0</v>
      </c>
      <c r="H70" s="3">
        <v>0</v>
      </c>
      <c r="I70" s="202">
        <v>0</v>
      </c>
      <c r="J70" s="3">
        <v>50</v>
      </c>
      <c r="K70" s="3">
        <v>49.5</v>
      </c>
      <c r="L70" s="179">
        <f>K70/J70</f>
        <v>0.99</v>
      </c>
      <c r="M70" s="3">
        <v>0</v>
      </c>
      <c r="N70" s="3">
        <v>0</v>
      </c>
      <c r="O70" s="202">
        <v>0</v>
      </c>
      <c r="P70" s="3">
        <v>0</v>
      </c>
      <c r="Q70" s="3">
        <v>0</v>
      </c>
      <c r="R70" s="202">
        <v>0</v>
      </c>
      <c r="S70" s="42">
        <f>G70+J70+P70</f>
        <v>50</v>
      </c>
      <c r="T70" s="49">
        <f>H70+K70+Q70</f>
        <v>49.5</v>
      </c>
      <c r="U70" s="205">
        <f>T70/S70</f>
        <v>0.99</v>
      </c>
      <c r="V70" s="35" t="s">
        <v>378</v>
      </c>
      <c r="W70" s="35" t="s">
        <v>43</v>
      </c>
      <c r="X70" s="36">
        <v>16.2</v>
      </c>
      <c r="Y70" s="36">
        <v>16.3</v>
      </c>
      <c r="Z70" s="36">
        <v>16.4</v>
      </c>
      <c r="AA70" s="277"/>
      <c r="AB70" s="48"/>
    </row>
    <row r="71" spans="2:28" ht="26.25" customHeight="1">
      <c r="B71" s="387" t="s">
        <v>159</v>
      </c>
      <c r="C71" s="387"/>
      <c r="D71" s="54">
        <f>D69</f>
        <v>0</v>
      </c>
      <c r="E71" s="54">
        <f>E69</f>
        <v>0</v>
      </c>
      <c r="F71" s="203">
        <v>0</v>
      </c>
      <c r="G71" s="54">
        <f>G69</f>
        <v>0</v>
      </c>
      <c r="H71" s="54">
        <f>H69</f>
        <v>0</v>
      </c>
      <c r="I71" s="203">
        <v>0</v>
      </c>
      <c r="J71" s="54">
        <f>J69</f>
        <v>50</v>
      </c>
      <c r="K71" s="204">
        <f>K69</f>
        <v>49.5</v>
      </c>
      <c r="L71" s="180">
        <f>K71/J71</f>
        <v>0.99</v>
      </c>
      <c r="M71" s="54">
        <f>M69</f>
        <v>0</v>
      </c>
      <c r="N71" s="54">
        <f>N69</f>
        <v>0</v>
      </c>
      <c r="O71" s="203">
        <v>0</v>
      </c>
      <c r="P71" s="54">
        <f>P69</f>
        <v>0</v>
      </c>
      <c r="Q71" s="54">
        <f>Q69</f>
        <v>0</v>
      </c>
      <c r="R71" s="203">
        <v>0</v>
      </c>
      <c r="S71" s="54">
        <f>D71+G71+J71+M71+P71</f>
        <v>50</v>
      </c>
      <c r="T71" s="54">
        <f>E71+H71+K71+N71+Q71</f>
        <v>49.5</v>
      </c>
      <c r="U71" s="206">
        <f>T71/S71</f>
        <v>0.99</v>
      </c>
      <c r="V71" s="9"/>
      <c r="W71" s="9"/>
      <c r="X71" s="9"/>
      <c r="Y71" s="9"/>
      <c r="Z71" s="9"/>
      <c r="AB71" s="48"/>
    </row>
    <row r="72" spans="2:28" ht="27.75" customHeight="1">
      <c r="B72" s="321" t="s">
        <v>59</v>
      </c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  <c r="AB72" s="48"/>
    </row>
    <row r="73" spans="2:28" ht="38.25" customHeight="1">
      <c r="B73" s="15" t="s">
        <v>38</v>
      </c>
      <c r="C73" s="15" t="s">
        <v>379</v>
      </c>
      <c r="D73" s="51">
        <f>D74</f>
        <v>0</v>
      </c>
      <c r="E73" s="51">
        <f>E74</f>
        <v>0</v>
      </c>
      <c r="F73" s="202">
        <v>0</v>
      </c>
      <c r="G73" s="51">
        <f>G74</f>
        <v>0</v>
      </c>
      <c r="H73" s="51">
        <f>H74</f>
        <v>0</v>
      </c>
      <c r="I73" s="202">
        <v>0</v>
      </c>
      <c r="J73" s="128">
        <f>J74</f>
        <v>698.9</v>
      </c>
      <c r="K73" s="128">
        <f>K74</f>
        <v>688.3</v>
      </c>
      <c r="L73" s="171">
        <f>K73/J73</f>
        <v>0.9848333094863356</v>
      </c>
      <c r="M73" s="51">
        <f>M74</f>
        <v>0</v>
      </c>
      <c r="N73" s="51">
        <f>N74</f>
        <v>0</v>
      </c>
      <c r="O73" s="202">
        <v>0</v>
      </c>
      <c r="P73" s="128">
        <f>P74</f>
        <v>47.5</v>
      </c>
      <c r="Q73" s="175">
        <f>Q74</f>
        <v>37.5</v>
      </c>
      <c r="R73" s="179">
        <f>Q73/P73</f>
        <v>0.7894736842105263</v>
      </c>
      <c r="S73" s="189">
        <f>G73+J73+P73</f>
        <v>746.4</v>
      </c>
      <c r="T73" s="53">
        <f>H73+K73+Q73</f>
        <v>725.8</v>
      </c>
      <c r="U73" s="155">
        <f>T73/S73</f>
        <v>0.9724008574490889</v>
      </c>
      <c r="V73" s="35" t="s">
        <v>380</v>
      </c>
      <c r="W73" s="35" t="s">
        <v>43</v>
      </c>
      <c r="X73" s="36">
        <v>100</v>
      </c>
      <c r="Y73" s="36">
        <v>102</v>
      </c>
      <c r="Z73" s="36">
        <v>108</v>
      </c>
      <c r="AA73" s="275"/>
      <c r="AB73" s="48"/>
    </row>
    <row r="74" spans="2:28" ht="37.5" customHeight="1">
      <c r="B74" s="2" t="s">
        <v>375</v>
      </c>
      <c r="C74" s="2" t="s">
        <v>379</v>
      </c>
      <c r="D74" s="3">
        <v>0</v>
      </c>
      <c r="E74" s="3">
        <v>0</v>
      </c>
      <c r="F74" s="202">
        <v>0</v>
      </c>
      <c r="G74" s="3">
        <v>0</v>
      </c>
      <c r="H74" s="3">
        <v>0</v>
      </c>
      <c r="I74" s="202">
        <v>0</v>
      </c>
      <c r="J74" s="3">
        <v>698.9</v>
      </c>
      <c r="K74" s="3">
        <v>688.3</v>
      </c>
      <c r="L74" s="171">
        <f>K74/J74</f>
        <v>0.9848333094863356</v>
      </c>
      <c r="M74" s="3">
        <v>0</v>
      </c>
      <c r="N74" s="3">
        <v>0</v>
      </c>
      <c r="O74" s="202">
        <v>0</v>
      </c>
      <c r="P74" s="3">
        <v>47.5</v>
      </c>
      <c r="Q74" s="3">
        <v>37.5</v>
      </c>
      <c r="R74" s="179">
        <f>Q74/P74</f>
        <v>0.7894736842105263</v>
      </c>
      <c r="S74" s="157">
        <f>G74+J74+P74</f>
        <v>746.4</v>
      </c>
      <c r="T74" s="49">
        <f>H74+K74+Q74</f>
        <v>725.8</v>
      </c>
      <c r="U74" s="155">
        <f>T74/S74</f>
        <v>0.9724008574490889</v>
      </c>
      <c r="V74" s="35" t="s">
        <v>381</v>
      </c>
      <c r="W74" s="35" t="s">
        <v>81</v>
      </c>
      <c r="X74" s="36">
        <v>0</v>
      </c>
      <c r="Y74" s="36">
        <v>1</v>
      </c>
      <c r="Z74" s="36">
        <v>1</v>
      </c>
      <c r="AA74" s="275"/>
      <c r="AB74" s="48"/>
    </row>
    <row r="75" spans="2:28" ht="31.5" customHeight="1">
      <c r="B75" s="337" t="s">
        <v>122</v>
      </c>
      <c r="C75" s="338"/>
      <c r="D75" s="210">
        <f>D73</f>
        <v>0</v>
      </c>
      <c r="E75" s="210">
        <f>E73</f>
        <v>0</v>
      </c>
      <c r="F75" s="211">
        <v>0</v>
      </c>
      <c r="G75" s="210">
        <f>G73</f>
        <v>0</v>
      </c>
      <c r="H75" s="210">
        <f>H73</f>
        <v>0</v>
      </c>
      <c r="I75" s="211">
        <v>0</v>
      </c>
      <c r="J75" s="59">
        <f>J73</f>
        <v>698.9</v>
      </c>
      <c r="K75" s="59">
        <f>K73</f>
        <v>688.3</v>
      </c>
      <c r="L75" s="182">
        <f>K75/J75</f>
        <v>0.9848333094863356</v>
      </c>
      <c r="M75" s="210">
        <f>M73</f>
        <v>0</v>
      </c>
      <c r="N75" s="210">
        <f>N73</f>
        <v>0</v>
      </c>
      <c r="O75" s="211">
        <v>0</v>
      </c>
      <c r="P75" s="59">
        <f>P73</f>
        <v>47.5</v>
      </c>
      <c r="Q75" s="63">
        <f>Q73</f>
        <v>37.5</v>
      </c>
      <c r="R75" s="183">
        <f>Q75/P75</f>
        <v>0.7894736842105263</v>
      </c>
      <c r="S75" s="59">
        <f>S73</f>
        <v>746.4</v>
      </c>
      <c r="T75" s="63">
        <f>T73</f>
        <v>725.8</v>
      </c>
      <c r="U75" s="212">
        <f>T75/S75</f>
        <v>0.9724008574490889</v>
      </c>
      <c r="V75" s="24"/>
      <c r="W75" s="14"/>
      <c r="X75" s="14"/>
      <c r="Y75" s="14"/>
      <c r="Z75" s="14"/>
      <c r="AB75" s="48"/>
    </row>
    <row r="76" spans="2:28" ht="31.5" customHeight="1">
      <c r="B76" s="321" t="s">
        <v>390</v>
      </c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B76" s="48"/>
    </row>
    <row r="77" spans="2:28" ht="49.5" customHeight="1">
      <c r="B77" s="15" t="s">
        <v>38</v>
      </c>
      <c r="C77" s="15" t="s">
        <v>391</v>
      </c>
      <c r="D77" s="51">
        <f>D78+D79+D80+D81+D82</f>
        <v>0</v>
      </c>
      <c r="E77" s="51">
        <f>E78+E79+E80+E81+E82</f>
        <v>0</v>
      </c>
      <c r="F77" s="202">
        <v>0</v>
      </c>
      <c r="G77" s="51">
        <f>G78+G79+G80+G81+G82</f>
        <v>8104.000000000001</v>
      </c>
      <c r="H77" s="51">
        <f>H78+H79+H80+H81+H82</f>
        <v>8038.6</v>
      </c>
      <c r="I77" s="202">
        <f>H77/G77</f>
        <v>0.9919299111549851</v>
      </c>
      <c r="J77" s="51">
        <f>J78+J79+J80+J81+J82</f>
        <v>43998.4</v>
      </c>
      <c r="K77" s="51">
        <f>K78+K79+K80+K81+K82</f>
        <v>42859.700000000004</v>
      </c>
      <c r="L77" s="202">
        <f>K77/J77</f>
        <v>0.9741195134368523</v>
      </c>
      <c r="M77" s="51">
        <f>M78+M79+M80+M81+M82</f>
        <v>0</v>
      </c>
      <c r="N77" s="51">
        <f>N78+N79+N80+N81+N82</f>
        <v>0</v>
      </c>
      <c r="O77" s="202">
        <v>0</v>
      </c>
      <c r="P77" s="51">
        <f>P78+P79+P80+P81+P82</f>
        <v>218.3</v>
      </c>
      <c r="Q77" s="51">
        <f>Q78+Q79+Q80+Q81+Q82</f>
        <v>213.3</v>
      </c>
      <c r="R77" s="202">
        <f>Q77/P77</f>
        <v>0.9770957398076042</v>
      </c>
      <c r="S77" s="51">
        <f>D77+G77+J77+M77+P77</f>
        <v>52320.700000000004</v>
      </c>
      <c r="T77" s="51">
        <f>E77+H77+K77+N77+Q77</f>
        <v>51111.600000000006</v>
      </c>
      <c r="U77" s="202">
        <f aca="true" t="shared" si="14" ref="U77:U84">T77/S77</f>
        <v>0.9768905997052793</v>
      </c>
      <c r="V77" s="35" t="s">
        <v>392</v>
      </c>
      <c r="W77" s="35" t="s">
        <v>43</v>
      </c>
      <c r="X77" s="36">
        <v>100</v>
      </c>
      <c r="Y77" s="36">
        <v>100</v>
      </c>
      <c r="Z77" s="36">
        <v>83.16</v>
      </c>
      <c r="AA77" s="275"/>
      <c r="AB77" s="48"/>
    </row>
    <row r="78" spans="2:28" ht="31.5" customHeight="1">
      <c r="B78" s="2" t="s">
        <v>375</v>
      </c>
      <c r="C78" s="2" t="s">
        <v>382</v>
      </c>
      <c r="D78" s="3">
        <v>0</v>
      </c>
      <c r="E78" s="3">
        <v>0</v>
      </c>
      <c r="F78" s="202">
        <v>0</v>
      </c>
      <c r="G78" s="3">
        <v>3527.5</v>
      </c>
      <c r="H78" s="3">
        <v>3527.5</v>
      </c>
      <c r="I78" s="202">
        <f aca="true" t="shared" si="15" ref="I78:I83">H78/G78</f>
        <v>1</v>
      </c>
      <c r="J78" s="3">
        <v>15858.5</v>
      </c>
      <c r="K78" s="3">
        <v>15108.5</v>
      </c>
      <c r="L78" s="202">
        <f aca="true" t="shared" si="16" ref="L78:L83">K78/J78</f>
        <v>0.9527067503231705</v>
      </c>
      <c r="M78" s="3">
        <v>0</v>
      </c>
      <c r="N78" s="3">
        <v>0</v>
      </c>
      <c r="O78" s="202">
        <v>0</v>
      </c>
      <c r="P78" s="3">
        <v>0</v>
      </c>
      <c r="Q78" s="3">
        <v>0</v>
      </c>
      <c r="R78" s="202">
        <v>0</v>
      </c>
      <c r="S78" s="51">
        <f aca="true" t="shared" si="17" ref="S78:S83">D78+G78+J78+M78+P78</f>
        <v>19386</v>
      </c>
      <c r="T78" s="51">
        <f aca="true" t="shared" si="18" ref="T78:T83">E78+H78+K78+N78+Q78</f>
        <v>18636</v>
      </c>
      <c r="U78" s="202">
        <f t="shared" si="14"/>
        <v>0.9613122872175797</v>
      </c>
      <c r="V78" s="35" t="s">
        <v>393</v>
      </c>
      <c r="W78" s="35" t="s">
        <v>60</v>
      </c>
      <c r="X78" s="36">
        <v>31595.36</v>
      </c>
      <c r="Y78" s="36">
        <v>31595.36</v>
      </c>
      <c r="Z78" s="36">
        <v>32140.42</v>
      </c>
      <c r="AA78" s="275"/>
      <c r="AB78" s="48"/>
    </row>
    <row r="79" spans="2:28" ht="60" customHeight="1">
      <c r="B79" s="2" t="s">
        <v>383</v>
      </c>
      <c r="C79" s="2" t="s">
        <v>53</v>
      </c>
      <c r="D79" s="3">
        <v>0</v>
      </c>
      <c r="E79" s="3">
        <v>0</v>
      </c>
      <c r="F79" s="202">
        <v>0</v>
      </c>
      <c r="G79" s="3">
        <v>2527.6</v>
      </c>
      <c r="H79" s="3">
        <v>2527.6</v>
      </c>
      <c r="I79" s="202">
        <f t="shared" si="15"/>
        <v>1</v>
      </c>
      <c r="J79" s="3">
        <v>16314.5</v>
      </c>
      <c r="K79" s="3">
        <v>16305.7</v>
      </c>
      <c r="L79" s="202">
        <f t="shared" si="16"/>
        <v>0.9994606025314904</v>
      </c>
      <c r="M79" s="3">
        <v>0</v>
      </c>
      <c r="N79" s="3">
        <v>0</v>
      </c>
      <c r="O79" s="202">
        <v>0</v>
      </c>
      <c r="P79" s="3">
        <v>133.3</v>
      </c>
      <c r="Q79" s="3">
        <v>128.3</v>
      </c>
      <c r="R79" s="202">
        <f>Q79/P79</f>
        <v>0.9624906226556639</v>
      </c>
      <c r="S79" s="51">
        <f t="shared" si="17"/>
        <v>18975.399999999998</v>
      </c>
      <c r="T79" s="51">
        <f t="shared" si="18"/>
        <v>18961.6</v>
      </c>
      <c r="U79" s="202">
        <f t="shared" si="14"/>
        <v>0.9992727426035816</v>
      </c>
      <c r="V79" s="35" t="s">
        <v>394</v>
      </c>
      <c r="W79" s="35" t="s">
        <v>43</v>
      </c>
      <c r="X79" s="36">
        <v>1.05</v>
      </c>
      <c r="Y79" s="36">
        <v>1.05</v>
      </c>
      <c r="Z79" s="36">
        <v>1.07</v>
      </c>
      <c r="AA79" s="275"/>
      <c r="AB79" s="48"/>
    </row>
    <row r="80" spans="2:28" ht="31.5" customHeight="1">
      <c r="B80" s="2" t="s">
        <v>384</v>
      </c>
      <c r="C80" s="2" t="s">
        <v>385</v>
      </c>
      <c r="D80" s="3">
        <v>0</v>
      </c>
      <c r="E80" s="3">
        <v>0</v>
      </c>
      <c r="F80" s="202">
        <v>0</v>
      </c>
      <c r="G80" s="3">
        <v>1392.3</v>
      </c>
      <c r="H80" s="3">
        <v>1326.9</v>
      </c>
      <c r="I80" s="202">
        <f t="shared" si="15"/>
        <v>0.9530273647920707</v>
      </c>
      <c r="J80" s="3">
        <v>6282.4</v>
      </c>
      <c r="K80" s="3">
        <v>5969.7</v>
      </c>
      <c r="L80" s="202">
        <f t="shared" si="16"/>
        <v>0.9502260282694512</v>
      </c>
      <c r="M80" s="3">
        <v>0</v>
      </c>
      <c r="N80" s="3">
        <v>0</v>
      </c>
      <c r="O80" s="202">
        <v>0</v>
      </c>
      <c r="P80" s="3">
        <v>0</v>
      </c>
      <c r="Q80" s="3">
        <v>0</v>
      </c>
      <c r="R80" s="202">
        <v>0</v>
      </c>
      <c r="S80" s="51">
        <f t="shared" si="17"/>
        <v>7674.7</v>
      </c>
      <c r="T80" s="51">
        <f t="shared" si="18"/>
        <v>7296.6</v>
      </c>
      <c r="U80" s="202">
        <f t="shared" si="14"/>
        <v>0.950734230653967</v>
      </c>
      <c r="V80" s="35" t="s">
        <v>395</v>
      </c>
      <c r="W80" s="35" t="s">
        <v>60</v>
      </c>
      <c r="X80" s="36">
        <v>36334.67</v>
      </c>
      <c r="Y80" s="36">
        <v>36334.67</v>
      </c>
      <c r="Z80" s="36">
        <v>37377.88</v>
      </c>
      <c r="AA80" s="275"/>
      <c r="AB80" s="48"/>
    </row>
    <row r="81" spans="2:28" ht="93" customHeight="1">
      <c r="B81" s="2" t="s">
        <v>386</v>
      </c>
      <c r="C81" s="2" t="s">
        <v>387</v>
      </c>
      <c r="D81" s="3">
        <v>0</v>
      </c>
      <c r="E81" s="3">
        <v>0</v>
      </c>
      <c r="F81" s="202">
        <v>0</v>
      </c>
      <c r="G81" s="3">
        <v>656.6</v>
      </c>
      <c r="H81" s="3">
        <v>656.6</v>
      </c>
      <c r="I81" s="202">
        <f t="shared" si="15"/>
        <v>1</v>
      </c>
      <c r="J81" s="3">
        <v>2998.5</v>
      </c>
      <c r="K81" s="3">
        <v>2998.5</v>
      </c>
      <c r="L81" s="202">
        <f t="shared" si="16"/>
        <v>1</v>
      </c>
      <c r="M81" s="3">
        <v>0</v>
      </c>
      <c r="N81" s="3">
        <v>0</v>
      </c>
      <c r="O81" s="202">
        <v>0</v>
      </c>
      <c r="P81" s="3">
        <v>85</v>
      </c>
      <c r="Q81" s="3">
        <v>85</v>
      </c>
      <c r="R81" s="202">
        <f>Q81/P81</f>
        <v>1</v>
      </c>
      <c r="S81" s="51">
        <f t="shared" si="17"/>
        <v>3740.1</v>
      </c>
      <c r="T81" s="51">
        <f t="shared" si="18"/>
        <v>3740.1</v>
      </c>
      <c r="U81" s="202">
        <f t="shared" si="14"/>
        <v>1</v>
      </c>
      <c r="V81" s="35" t="s">
        <v>396</v>
      </c>
      <c r="W81" s="35" t="s">
        <v>43</v>
      </c>
      <c r="X81" s="36">
        <v>1.5</v>
      </c>
      <c r="Y81" s="36">
        <v>1.5</v>
      </c>
      <c r="Z81" s="36">
        <v>1.16</v>
      </c>
      <c r="AA81" s="275"/>
      <c r="AB81" s="48"/>
    </row>
    <row r="82" spans="2:28" ht="31.5" customHeight="1">
      <c r="B82" s="22" t="s">
        <v>388</v>
      </c>
      <c r="C82" s="22" t="s">
        <v>389</v>
      </c>
      <c r="D82" s="21">
        <v>0</v>
      </c>
      <c r="E82" s="21">
        <v>0</v>
      </c>
      <c r="F82" s="202">
        <v>0</v>
      </c>
      <c r="G82" s="3">
        <v>0</v>
      </c>
      <c r="H82" s="3">
        <v>0</v>
      </c>
      <c r="I82" s="202">
        <v>0</v>
      </c>
      <c r="J82" s="3">
        <v>2544.5</v>
      </c>
      <c r="K82" s="3">
        <v>2477.3</v>
      </c>
      <c r="L82" s="202">
        <f t="shared" si="16"/>
        <v>0.9735900962861074</v>
      </c>
      <c r="M82" s="21">
        <v>0</v>
      </c>
      <c r="N82" s="21">
        <v>0</v>
      </c>
      <c r="O82" s="202">
        <v>0</v>
      </c>
      <c r="P82" s="3">
        <v>0</v>
      </c>
      <c r="Q82" s="3">
        <v>0</v>
      </c>
      <c r="R82" s="202">
        <v>0</v>
      </c>
      <c r="S82" s="51">
        <f t="shared" si="17"/>
        <v>2544.5</v>
      </c>
      <c r="T82" s="51">
        <f t="shared" si="18"/>
        <v>2477.3</v>
      </c>
      <c r="U82" s="202">
        <f t="shared" si="14"/>
        <v>0.9735900962861074</v>
      </c>
      <c r="V82" s="24"/>
      <c r="W82" s="14"/>
      <c r="X82" s="14"/>
      <c r="Y82" s="14"/>
      <c r="Z82" s="14"/>
      <c r="AB82" s="48"/>
    </row>
    <row r="83" spans="2:28" ht="31.5" customHeight="1">
      <c r="B83" s="387" t="s">
        <v>123</v>
      </c>
      <c r="C83" s="387"/>
      <c r="D83" s="54">
        <f>D77</f>
        <v>0</v>
      </c>
      <c r="E83" s="54">
        <f>E77</f>
        <v>0</v>
      </c>
      <c r="F83" s="203">
        <v>0</v>
      </c>
      <c r="G83" s="54">
        <f>G77</f>
        <v>8104.000000000001</v>
      </c>
      <c r="H83" s="54">
        <f>H77</f>
        <v>8038.6</v>
      </c>
      <c r="I83" s="203">
        <f t="shared" si="15"/>
        <v>0.9919299111549851</v>
      </c>
      <c r="J83" s="58">
        <f>J77</f>
        <v>43998.4</v>
      </c>
      <c r="K83" s="58">
        <f>K77</f>
        <v>42859.700000000004</v>
      </c>
      <c r="L83" s="207">
        <f t="shared" si="16"/>
        <v>0.9741195134368523</v>
      </c>
      <c r="M83" s="54">
        <f>M77</f>
        <v>0</v>
      </c>
      <c r="N83" s="54">
        <f>N77</f>
        <v>0</v>
      </c>
      <c r="O83" s="203">
        <v>0</v>
      </c>
      <c r="P83" s="54">
        <f>P77</f>
        <v>218.3</v>
      </c>
      <c r="Q83" s="54">
        <f>Q77</f>
        <v>213.3</v>
      </c>
      <c r="R83" s="207">
        <f>Q83/P83</f>
        <v>0.9770957398076042</v>
      </c>
      <c r="S83" s="213">
        <f t="shared" si="17"/>
        <v>52320.700000000004</v>
      </c>
      <c r="T83" s="213">
        <f t="shared" si="18"/>
        <v>51111.600000000006</v>
      </c>
      <c r="U83" s="207">
        <f t="shared" si="14"/>
        <v>0.9768905997052793</v>
      </c>
      <c r="V83" s="9"/>
      <c r="W83" s="9"/>
      <c r="X83" s="9"/>
      <c r="Y83" s="9"/>
      <c r="Z83" s="9"/>
      <c r="AB83" s="48"/>
    </row>
    <row r="84" spans="2:28" ht="33" customHeight="1">
      <c r="B84" s="422" t="s">
        <v>1029</v>
      </c>
      <c r="C84" s="423"/>
      <c r="D84" s="57">
        <f>D62+D67+D71+D75+D83</f>
        <v>98.6</v>
      </c>
      <c r="E84" s="57">
        <f>E62+E67+E71+E75+E83</f>
        <v>98.6</v>
      </c>
      <c r="F84" s="209">
        <f>E84/D84</f>
        <v>1</v>
      </c>
      <c r="G84" s="57">
        <f>G62+G67+G71+G75+G83</f>
        <v>8310.300000000001</v>
      </c>
      <c r="H84" s="57">
        <f>H62+H67+H71+H75+H83</f>
        <v>8244.9</v>
      </c>
      <c r="I84" s="208">
        <f>H84/G84</f>
        <v>0.992130248005487</v>
      </c>
      <c r="J84" s="57">
        <f>J62+J67+J71+J75+J83</f>
        <v>50080.3</v>
      </c>
      <c r="K84" s="57">
        <f>K62+K67+K71+K75+K83</f>
        <v>48771.00000000001</v>
      </c>
      <c r="L84" s="168">
        <f>K84/J84</f>
        <v>0.9738559872844214</v>
      </c>
      <c r="M84" s="57">
        <f>M62+M67+M71+M75+M83</f>
        <v>0</v>
      </c>
      <c r="N84" s="57">
        <f>N62+N67+N71+N75+N83</f>
        <v>0</v>
      </c>
      <c r="O84" s="168">
        <v>0</v>
      </c>
      <c r="P84" s="57">
        <f>P62+P67+P71+P75+P83</f>
        <v>378.9</v>
      </c>
      <c r="Q84" s="57">
        <f>Q62+Q67+Q71+Q75+Q83</f>
        <v>363.9</v>
      </c>
      <c r="R84" s="160">
        <f>Q84/P84</f>
        <v>0.9604117181314331</v>
      </c>
      <c r="S84" s="57">
        <f>S62+S67+S71+S75+S83</f>
        <v>58868.100000000006</v>
      </c>
      <c r="T84" s="57">
        <f>T62+T67+T71+T75+T83</f>
        <v>57478.40000000001</v>
      </c>
      <c r="U84" s="160">
        <f t="shared" si="14"/>
        <v>0.9763929870337246</v>
      </c>
      <c r="V84" s="9"/>
      <c r="W84" s="9"/>
      <c r="X84" s="9"/>
      <c r="Y84" s="9"/>
      <c r="Z84" s="9"/>
      <c r="AB84" s="48"/>
    </row>
    <row r="85" spans="2:28" ht="42" customHeight="1">
      <c r="B85" s="390" t="s">
        <v>0</v>
      </c>
      <c r="C85" s="390" t="s">
        <v>1</v>
      </c>
      <c r="D85" s="321" t="s">
        <v>55</v>
      </c>
      <c r="E85" s="321"/>
      <c r="F85" s="366"/>
      <c r="G85" s="364" t="s">
        <v>28</v>
      </c>
      <c r="H85" s="365"/>
      <c r="I85" s="366"/>
      <c r="J85" s="364" t="s">
        <v>31</v>
      </c>
      <c r="K85" s="365"/>
      <c r="L85" s="366"/>
      <c r="M85" s="365" t="s">
        <v>154</v>
      </c>
      <c r="N85" s="365"/>
      <c r="O85" s="366"/>
      <c r="P85" s="364" t="s">
        <v>32</v>
      </c>
      <c r="Q85" s="365"/>
      <c r="R85" s="366"/>
      <c r="S85" s="364" t="s">
        <v>46</v>
      </c>
      <c r="T85" s="365"/>
      <c r="U85" s="366"/>
      <c r="V85" s="419" t="s">
        <v>33</v>
      </c>
      <c r="W85" s="419" t="s">
        <v>34</v>
      </c>
      <c r="X85" s="419" t="s">
        <v>35</v>
      </c>
      <c r="Y85" s="390" t="s">
        <v>363</v>
      </c>
      <c r="Z85" s="390" t="s">
        <v>364</v>
      </c>
      <c r="AB85" s="48"/>
    </row>
    <row r="86" spans="2:28" ht="66" customHeight="1">
      <c r="B86" s="366"/>
      <c r="C86" s="353"/>
      <c r="D86" s="6" t="s">
        <v>362</v>
      </c>
      <c r="E86" s="6" t="s">
        <v>3</v>
      </c>
      <c r="F86" s="6" t="s">
        <v>293</v>
      </c>
      <c r="G86" s="6" t="s">
        <v>362</v>
      </c>
      <c r="H86" s="6" t="s">
        <v>3</v>
      </c>
      <c r="I86" s="6" t="s">
        <v>293</v>
      </c>
      <c r="J86" s="6" t="s">
        <v>362</v>
      </c>
      <c r="K86" s="6" t="s">
        <v>3</v>
      </c>
      <c r="L86" s="6" t="s">
        <v>293</v>
      </c>
      <c r="M86" s="6" t="s">
        <v>362</v>
      </c>
      <c r="N86" s="6" t="s">
        <v>3</v>
      </c>
      <c r="O86" s="6" t="s">
        <v>293</v>
      </c>
      <c r="P86" s="6" t="s">
        <v>362</v>
      </c>
      <c r="Q86" s="6" t="s">
        <v>3</v>
      </c>
      <c r="R86" s="6" t="s">
        <v>293</v>
      </c>
      <c r="S86" s="6" t="s">
        <v>362</v>
      </c>
      <c r="T86" s="6" t="s">
        <v>3</v>
      </c>
      <c r="U86" s="6" t="s">
        <v>293</v>
      </c>
      <c r="V86" s="419"/>
      <c r="W86" s="419"/>
      <c r="X86" s="419"/>
      <c r="Y86" s="419"/>
      <c r="Z86" s="419"/>
      <c r="AB86" s="48"/>
    </row>
    <row r="87" spans="2:28" ht="14.25" customHeight="1">
      <c r="B87" s="6" t="s">
        <v>4</v>
      </c>
      <c r="C87" s="6" t="s">
        <v>5</v>
      </c>
      <c r="D87" s="6" t="s">
        <v>6</v>
      </c>
      <c r="E87" s="6" t="s">
        <v>79</v>
      </c>
      <c r="F87" s="6" t="s">
        <v>7</v>
      </c>
      <c r="G87" s="6" t="s">
        <v>8</v>
      </c>
      <c r="H87" s="6" t="s">
        <v>128</v>
      </c>
      <c r="I87" s="6" t="s">
        <v>129</v>
      </c>
      <c r="J87" s="6" t="s">
        <v>29</v>
      </c>
      <c r="K87" s="6" t="s">
        <v>130</v>
      </c>
      <c r="L87" s="6" t="s">
        <v>131</v>
      </c>
      <c r="M87" s="6" t="s">
        <v>30</v>
      </c>
      <c r="N87" s="6" t="s">
        <v>132</v>
      </c>
      <c r="O87" s="6" t="s">
        <v>133</v>
      </c>
      <c r="P87" s="6" t="s">
        <v>112</v>
      </c>
      <c r="Q87" s="6" t="s">
        <v>134</v>
      </c>
      <c r="R87" s="6" t="s">
        <v>135</v>
      </c>
      <c r="S87" s="6" t="s">
        <v>155</v>
      </c>
      <c r="T87" s="6" t="s">
        <v>156</v>
      </c>
      <c r="U87" s="6" t="s">
        <v>56</v>
      </c>
      <c r="V87" s="6" t="s">
        <v>300</v>
      </c>
      <c r="W87" s="6" t="s">
        <v>301</v>
      </c>
      <c r="X87" s="6" t="s">
        <v>302</v>
      </c>
      <c r="Y87" s="6" t="s">
        <v>69</v>
      </c>
      <c r="Z87" s="6" t="s">
        <v>328</v>
      </c>
      <c r="AB87" s="48"/>
    </row>
    <row r="88" spans="2:28" ht="23.25" customHeight="1">
      <c r="B88" s="321" t="s">
        <v>397</v>
      </c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B88" s="48"/>
    </row>
    <row r="89" spans="2:28" ht="23.25" customHeight="1">
      <c r="B89" s="321" t="s">
        <v>1021</v>
      </c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2"/>
      <c r="Z89" s="322"/>
      <c r="AB89" s="48"/>
    </row>
    <row r="90" spans="2:28" ht="58.5" customHeight="1">
      <c r="B90" s="65" t="s">
        <v>38</v>
      </c>
      <c r="C90" s="66" t="s">
        <v>61</v>
      </c>
      <c r="D90" s="68">
        <f>D91+D95</f>
        <v>0</v>
      </c>
      <c r="E90" s="68">
        <f>E91+E95</f>
        <v>0</v>
      </c>
      <c r="F90" s="202">
        <v>0</v>
      </c>
      <c r="G90" s="68">
        <f>G91+G95</f>
        <v>6312.9</v>
      </c>
      <c r="H90" s="68">
        <f>H91+H95</f>
        <v>6312.9</v>
      </c>
      <c r="I90" s="202">
        <f>H90/G90</f>
        <v>1</v>
      </c>
      <c r="J90" s="68">
        <f>J91+J95</f>
        <v>679.8</v>
      </c>
      <c r="K90" s="68">
        <f>K91+K95</f>
        <v>679.8</v>
      </c>
      <c r="L90" s="202">
        <f aca="true" t="shared" si="19" ref="L90:L96">K90/J90</f>
        <v>1</v>
      </c>
      <c r="M90" s="68">
        <f>M91+M95</f>
        <v>0</v>
      </c>
      <c r="N90" s="68">
        <f>N91+N95</f>
        <v>0</v>
      </c>
      <c r="O90" s="202">
        <v>0</v>
      </c>
      <c r="P90" s="68">
        <f>P91+P95</f>
        <v>0</v>
      </c>
      <c r="Q90" s="68">
        <f>Q91+Q95</f>
        <v>0</v>
      </c>
      <c r="R90" s="202">
        <v>0</v>
      </c>
      <c r="S90" s="68">
        <f aca="true" t="shared" si="20" ref="S90:T96">D90+G90+J90+M90+P90</f>
        <v>6992.7</v>
      </c>
      <c r="T90" s="68">
        <f t="shared" si="20"/>
        <v>6992.7</v>
      </c>
      <c r="U90" s="155">
        <f>T90/S90</f>
        <v>1</v>
      </c>
      <c r="V90" s="358" t="s">
        <v>403</v>
      </c>
      <c r="W90" s="358" t="s">
        <v>43</v>
      </c>
      <c r="X90" s="388">
        <v>36.5</v>
      </c>
      <c r="Y90" s="388">
        <v>38.5</v>
      </c>
      <c r="Z90" s="388">
        <v>38.1</v>
      </c>
      <c r="AB90" s="48"/>
    </row>
    <row r="91" spans="2:28" ht="73.5" customHeight="1">
      <c r="B91" s="18" t="s">
        <v>375</v>
      </c>
      <c r="C91" s="18" t="s">
        <v>399</v>
      </c>
      <c r="D91" s="19">
        <f>D92</f>
        <v>0</v>
      </c>
      <c r="E91" s="19">
        <f>E92</f>
        <v>0</v>
      </c>
      <c r="F91" s="202">
        <v>0</v>
      </c>
      <c r="G91" s="19">
        <f>G92</f>
        <v>0</v>
      </c>
      <c r="H91" s="19">
        <f>H92</f>
        <v>0</v>
      </c>
      <c r="I91" s="202">
        <v>0</v>
      </c>
      <c r="J91" s="19">
        <f>J92</f>
        <v>347.5</v>
      </c>
      <c r="K91" s="19">
        <f>K92</f>
        <v>347.5</v>
      </c>
      <c r="L91" s="202">
        <f t="shared" si="19"/>
        <v>1</v>
      </c>
      <c r="M91" s="19">
        <f>M92</f>
        <v>0</v>
      </c>
      <c r="N91" s="19">
        <f>N92</f>
        <v>0</v>
      </c>
      <c r="O91" s="202">
        <v>0</v>
      </c>
      <c r="P91" s="19">
        <f>P92</f>
        <v>0</v>
      </c>
      <c r="Q91" s="19">
        <f>Q92</f>
        <v>0</v>
      </c>
      <c r="R91" s="202">
        <v>0</v>
      </c>
      <c r="S91" s="68">
        <f t="shared" si="20"/>
        <v>347.5</v>
      </c>
      <c r="T91" s="68">
        <f t="shared" si="20"/>
        <v>347.5</v>
      </c>
      <c r="U91" s="155">
        <f aca="true" t="shared" si="21" ref="U91:U96">T91/S91</f>
        <v>1</v>
      </c>
      <c r="V91" s="302"/>
      <c r="W91" s="302"/>
      <c r="X91" s="302"/>
      <c r="Y91" s="302"/>
      <c r="Z91" s="302"/>
      <c r="AB91" s="48"/>
    </row>
    <row r="92" spans="2:28" ht="28.5" customHeight="1">
      <c r="B92" s="4" t="s">
        <v>305</v>
      </c>
      <c r="C92" s="2" t="s">
        <v>62</v>
      </c>
      <c r="D92" s="3">
        <f>D93+D94</f>
        <v>0</v>
      </c>
      <c r="E92" s="3">
        <f>E93+E94</f>
        <v>0</v>
      </c>
      <c r="F92" s="202">
        <v>0</v>
      </c>
      <c r="G92" s="3">
        <f>G93+G94</f>
        <v>0</v>
      </c>
      <c r="H92" s="3">
        <f>H93+H94</f>
        <v>0</v>
      </c>
      <c r="I92" s="202">
        <v>0</v>
      </c>
      <c r="J92" s="3">
        <f>J93+J94</f>
        <v>347.5</v>
      </c>
      <c r="K92" s="3">
        <f>K93+K94</f>
        <v>347.5</v>
      </c>
      <c r="L92" s="202">
        <f t="shared" si="19"/>
        <v>1</v>
      </c>
      <c r="M92" s="3">
        <f>M93+M94</f>
        <v>0</v>
      </c>
      <c r="N92" s="3">
        <f>N93+N94</f>
        <v>0</v>
      </c>
      <c r="O92" s="202">
        <v>0</v>
      </c>
      <c r="P92" s="3">
        <f>P93+P94</f>
        <v>0</v>
      </c>
      <c r="Q92" s="3">
        <f>Q93+Q94</f>
        <v>0</v>
      </c>
      <c r="R92" s="202">
        <v>0</v>
      </c>
      <c r="S92" s="68">
        <f t="shared" si="20"/>
        <v>347.5</v>
      </c>
      <c r="T92" s="68">
        <f t="shared" si="20"/>
        <v>347.5</v>
      </c>
      <c r="U92" s="155">
        <f t="shared" si="21"/>
        <v>1</v>
      </c>
      <c r="V92" s="302"/>
      <c r="W92" s="302"/>
      <c r="X92" s="302"/>
      <c r="Y92" s="302"/>
      <c r="Z92" s="302"/>
      <c r="AA92" s="367"/>
      <c r="AB92" s="48"/>
    </row>
    <row r="93" spans="2:28" ht="62.25" customHeight="1">
      <c r="B93" s="4" t="s">
        <v>400</v>
      </c>
      <c r="C93" s="2" t="s">
        <v>63</v>
      </c>
      <c r="D93" s="3">
        <v>0</v>
      </c>
      <c r="E93" s="3">
        <v>0</v>
      </c>
      <c r="F93" s="202">
        <v>0</v>
      </c>
      <c r="G93" s="3">
        <v>0</v>
      </c>
      <c r="H93" s="3">
        <v>0</v>
      </c>
      <c r="I93" s="202">
        <v>0</v>
      </c>
      <c r="J93" s="3">
        <v>160</v>
      </c>
      <c r="K93" s="3">
        <v>160</v>
      </c>
      <c r="L93" s="202">
        <f t="shared" si="19"/>
        <v>1</v>
      </c>
      <c r="M93" s="3">
        <v>0</v>
      </c>
      <c r="N93" s="3">
        <v>0</v>
      </c>
      <c r="O93" s="202">
        <v>0</v>
      </c>
      <c r="P93" s="3">
        <v>0</v>
      </c>
      <c r="Q93" s="3">
        <v>0</v>
      </c>
      <c r="R93" s="202">
        <v>0</v>
      </c>
      <c r="S93" s="68">
        <f t="shared" si="20"/>
        <v>160</v>
      </c>
      <c r="T93" s="68">
        <f t="shared" si="20"/>
        <v>160</v>
      </c>
      <c r="U93" s="155">
        <f t="shared" si="21"/>
        <v>1</v>
      </c>
      <c r="V93" s="302"/>
      <c r="W93" s="302"/>
      <c r="X93" s="302"/>
      <c r="Y93" s="302"/>
      <c r="Z93" s="302"/>
      <c r="AA93" s="367"/>
      <c r="AB93" s="48"/>
    </row>
    <row r="94" spans="1:28" ht="63" customHeight="1">
      <c r="A94" s="134"/>
      <c r="B94" s="4" t="s">
        <v>401</v>
      </c>
      <c r="C94" s="2" t="s">
        <v>402</v>
      </c>
      <c r="D94" s="3">
        <v>0</v>
      </c>
      <c r="E94" s="3">
        <v>0</v>
      </c>
      <c r="F94" s="202">
        <v>0</v>
      </c>
      <c r="G94" s="3">
        <v>0</v>
      </c>
      <c r="H94" s="3">
        <v>0</v>
      </c>
      <c r="I94" s="202">
        <v>0</v>
      </c>
      <c r="J94" s="3">
        <v>187.5</v>
      </c>
      <c r="K94" s="3">
        <v>187.5</v>
      </c>
      <c r="L94" s="202">
        <f t="shared" si="19"/>
        <v>1</v>
      </c>
      <c r="M94" s="3">
        <v>0</v>
      </c>
      <c r="N94" s="3">
        <v>0</v>
      </c>
      <c r="O94" s="202">
        <v>0</v>
      </c>
      <c r="P94" s="3">
        <v>0</v>
      </c>
      <c r="Q94" s="3">
        <v>0</v>
      </c>
      <c r="R94" s="202">
        <v>0</v>
      </c>
      <c r="S94" s="68">
        <f t="shared" si="20"/>
        <v>187.5</v>
      </c>
      <c r="T94" s="68">
        <f t="shared" si="20"/>
        <v>187.5</v>
      </c>
      <c r="U94" s="155">
        <f t="shared" si="21"/>
        <v>1</v>
      </c>
      <c r="V94" s="302"/>
      <c r="W94" s="302"/>
      <c r="X94" s="302"/>
      <c r="Y94" s="302"/>
      <c r="Z94" s="302"/>
      <c r="AA94" s="133"/>
      <c r="AB94" s="48"/>
    </row>
    <row r="95" spans="2:28" ht="46.5" customHeight="1">
      <c r="B95" s="18" t="s">
        <v>383</v>
      </c>
      <c r="C95" s="18" t="s">
        <v>197</v>
      </c>
      <c r="D95" s="19">
        <v>0</v>
      </c>
      <c r="E95" s="19">
        <v>0</v>
      </c>
      <c r="F95" s="202">
        <v>0</v>
      </c>
      <c r="G95" s="19">
        <v>6312.9</v>
      </c>
      <c r="H95" s="19">
        <v>6312.9</v>
      </c>
      <c r="I95" s="202">
        <f>H95/G95</f>
        <v>1</v>
      </c>
      <c r="J95" s="19">
        <v>332.3</v>
      </c>
      <c r="K95" s="19">
        <v>332.3</v>
      </c>
      <c r="L95" s="202">
        <f t="shared" si="19"/>
        <v>1</v>
      </c>
      <c r="M95" s="19">
        <v>0</v>
      </c>
      <c r="N95" s="19">
        <v>0</v>
      </c>
      <c r="O95" s="202">
        <v>0</v>
      </c>
      <c r="P95" s="19">
        <v>0</v>
      </c>
      <c r="Q95" s="19">
        <v>0</v>
      </c>
      <c r="R95" s="202">
        <v>0</v>
      </c>
      <c r="S95" s="68">
        <f t="shared" si="20"/>
        <v>6645.2</v>
      </c>
      <c r="T95" s="68">
        <f t="shared" si="20"/>
        <v>6645.2</v>
      </c>
      <c r="U95" s="155">
        <f t="shared" si="21"/>
        <v>1</v>
      </c>
      <c r="V95" s="302"/>
      <c r="W95" s="302"/>
      <c r="X95" s="302"/>
      <c r="Y95" s="302"/>
      <c r="Z95" s="302"/>
      <c r="AB95" s="48"/>
    </row>
    <row r="96" spans="2:28" ht="23.25" customHeight="1">
      <c r="B96" s="337" t="s">
        <v>153</v>
      </c>
      <c r="C96" s="416"/>
      <c r="D96" s="74">
        <f>D90</f>
        <v>0</v>
      </c>
      <c r="E96" s="74">
        <f>E90</f>
        <v>0</v>
      </c>
      <c r="F96" s="289">
        <v>0</v>
      </c>
      <c r="G96" s="74">
        <f>G90</f>
        <v>6312.9</v>
      </c>
      <c r="H96" s="74">
        <f>H90</f>
        <v>6312.9</v>
      </c>
      <c r="I96" s="289">
        <f>H96/G96</f>
        <v>1</v>
      </c>
      <c r="J96" s="74">
        <f>J90</f>
        <v>679.8</v>
      </c>
      <c r="K96" s="74">
        <f>K90</f>
        <v>679.8</v>
      </c>
      <c r="L96" s="289">
        <f t="shared" si="19"/>
        <v>1</v>
      </c>
      <c r="M96" s="74">
        <f>M90</f>
        <v>0</v>
      </c>
      <c r="N96" s="74">
        <f>N90</f>
        <v>0</v>
      </c>
      <c r="O96" s="289">
        <v>0</v>
      </c>
      <c r="P96" s="74">
        <f>P90</f>
        <v>0</v>
      </c>
      <c r="Q96" s="74">
        <f>Q90</f>
        <v>0</v>
      </c>
      <c r="R96" s="289">
        <v>0</v>
      </c>
      <c r="S96" s="74">
        <f t="shared" si="20"/>
        <v>6992.7</v>
      </c>
      <c r="T96" s="74">
        <f t="shared" si="20"/>
        <v>6992.7</v>
      </c>
      <c r="U96" s="160">
        <f t="shared" si="21"/>
        <v>1</v>
      </c>
      <c r="V96" s="24"/>
      <c r="W96" s="14"/>
      <c r="X96" s="14"/>
      <c r="Y96" s="14"/>
      <c r="Z96" s="14"/>
      <c r="AA96" s="116"/>
      <c r="AB96" s="48"/>
    </row>
    <row r="97" spans="2:28" ht="27" customHeight="1">
      <c r="B97" s="339" t="s">
        <v>67</v>
      </c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  <c r="P97" s="341"/>
      <c r="Q97" s="341"/>
      <c r="R97" s="341"/>
      <c r="S97" s="341"/>
      <c r="T97" s="342"/>
      <c r="U97" s="158"/>
      <c r="V97" s="99"/>
      <c r="W97" s="48"/>
      <c r="X97" s="48"/>
      <c r="Y97" s="48"/>
      <c r="Z97" s="100"/>
      <c r="AB97" s="48"/>
    </row>
    <row r="98" spans="2:33" s="9" customFormat="1" ht="57" customHeight="1">
      <c r="B98" s="29" t="s">
        <v>38</v>
      </c>
      <c r="C98" s="73" t="s">
        <v>70</v>
      </c>
      <c r="D98" s="68">
        <f>D99</f>
        <v>0</v>
      </c>
      <c r="E98" s="68">
        <f>E99</f>
        <v>0</v>
      </c>
      <c r="F98" s="202">
        <v>0</v>
      </c>
      <c r="G98" s="68">
        <f>G99</f>
        <v>0</v>
      </c>
      <c r="H98" s="68">
        <f>H99</f>
        <v>0</v>
      </c>
      <c r="I98" s="202">
        <v>0</v>
      </c>
      <c r="J98" s="68">
        <f>J99</f>
        <v>7</v>
      </c>
      <c r="K98" s="143">
        <f>K99</f>
        <v>7</v>
      </c>
      <c r="L98" s="179">
        <f>K98/J98</f>
        <v>1</v>
      </c>
      <c r="M98" s="68">
        <f>M99</f>
        <v>0</v>
      </c>
      <c r="N98" s="68">
        <f>N99</f>
        <v>0</v>
      </c>
      <c r="O98" s="202">
        <v>0</v>
      </c>
      <c r="P98" s="68">
        <f>P99</f>
        <v>0</v>
      </c>
      <c r="Q98" s="68">
        <f>Q99</f>
        <v>0</v>
      </c>
      <c r="R98" s="202">
        <v>0</v>
      </c>
      <c r="S98" s="25">
        <f>G98+J98+P98</f>
        <v>7</v>
      </c>
      <c r="T98" s="25">
        <f>H98+K98+Q98</f>
        <v>7</v>
      </c>
      <c r="U98" s="155">
        <f>T98/S98</f>
        <v>1</v>
      </c>
      <c r="V98" s="35" t="s">
        <v>406</v>
      </c>
      <c r="W98" s="35" t="s">
        <v>43</v>
      </c>
      <c r="X98" s="36">
        <v>11</v>
      </c>
      <c r="Y98" s="36">
        <v>11.5</v>
      </c>
      <c r="Z98" s="36">
        <v>51</v>
      </c>
      <c r="AA98" s="275"/>
      <c r="AB98" s="48"/>
      <c r="AC98" s="48"/>
      <c r="AD98" s="48"/>
      <c r="AE98" s="48"/>
      <c r="AF98" s="48"/>
      <c r="AG98" s="44"/>
    </row>
    <row r="99" spans="2:28" ht="70.5" customHeight="1">
      <c r="B99" s="2" t="s">
        <v>375</v>
      </c>
      <c r="C99" s="2" t="s">
        <v>404</v>
      </c>
      <c r="D99" s="3">
        <v>0</v>
      </c>
      <c r="E99" s="3">
        <v>0</v>
      </c>
      <c r="F99" s="202">
        <v>0</v>
      </c>
      <c r="G99" s="3">
        <v>0</v>
      </c>
      <c r="H99" s="3">
        <v>0</v>
      </c>
      <c r="I99" s="202">
        <v>0</v>
      </c>
      <c r="J99" s="3">
        <v>7</v>
      </c>
      <c r="K99" s="8">
        <v>7</v>
      </c>
      <c r="L99" s="179">
        <f aca="true" t="shared" si="22" ref="L99:L104">K99/J99</f>
        <v>1</v>
      </c>
      <c r="M99" s="3">
        <v>0</v>
      </c>
      <c r="N99" s="3">
        <v>0</v>
      </c>
      <c r="O99" s="202">
        <v>0</v>
      </c>
      <c r="P99" s="3">
        <v>0</v>
      </c>
      <c r="Q99" s="3">
        <v>0</v>
      </c>
      <c r="R99" s="202">
        <v>0</v>
      </c>
      <c r="S99" s="42">
        <f aca="true" t="shared" si="23" ref="S99:S108">G99+J99+P99</f>
        <v>7</v>
      </c>
      <c r="T99" s="42">
        <f aca="true" t="shared" si="24" ref="T99:T108">H99+K99+Q99</f>
        <v>7</v>
      </c>
      <c r="U99" s="155">
        <f aca="true" t="shared" si="25" ref="U99:U104">T99/S99</f>
        <v>1</v>
      </c>
      <c r="V99" s="35" t="s">
        <v>407</v>
      </c>
      <c r="W99" s="35" t="s">
        <v>43</v>
      </c>
      <c r="X99" s="36">
        <v>5</v>
      </c>
      <c r="Y99" s="36">
        <v>5.5</v>
      </c>
      <c r="Z99" s="36">
        <v>42</v>
      </c>
      <c r="AA99" s="275"/>
      <c r="AB99" s="48"/>
    </row>
    <row r="100" spans="2:28" ht="49.5" customHeight="1">
      <c r="B100" s="29" t="s">
        <v>39</v>
      </c>
      <c r="C100" s="73" t="s">
        <v>71</v>
      </c>
      <c r="D100" s="68">
        <f>D101</f>
        <v>0</v>
      </c>
      <c r="E100" s="68">
        <f>E101</f>
        <v>0</v>
      </c>
      <c r="F100" s="202">
        <v>0</v>
      </c>
      <c r="G100" s="68">
        <f>G101</f>
        <v>0</v>
      </c>
      <c r="H100" s="68">
        <f>H101</f>
        <v>0</v>
      </c>
      <c r="I100" s="202">
        <v>0</v>
      </c>
      <c r="J100" s="68">
        <f>J101</f>
        <v>103.9</v>
      </c>
      <c r="K100" s="143">
        <f>K101</f>
        <v>103.9</v>
      </c>
      <c r="L100" s="179">
        <f t="shared" si="22"/>
        <v>1</v>
      </c>
      <c r="M100" s="68">
        <f>M101</f>
        <v>0</v>
      </c>
      <c r="N100" s="68">
        <f>N101</f>
        <v>0</v>
      </c>
      <c r="O100" s="202">
        <v>0</v>
      </c>
      <c r="P100" s="68">
        <f>P101</f>
        <v>0</v>
      </c>
      <c r="Q100" s="68">
        <f>Q101</f>
        <v>0</v>
      </c>
      <c r="R100" s="202">
        <v>0</v>
      </c>
      <c r="S100" s="25">
        <f t="shared" si="23"/>
        <v>103.9</v>
      </c>
      <c r="T100" s="25">
        <f t="shared" si="24"/>
        <v>103.9</v>
      </c>
      <c r="U100" s="155">
        <f t="shared" si="25"/>
        <v>1</v>
      </c>
      <c r="V100" s="35" t="s">
        <v>408</v>
      </c>
      <c r="W100" s="35" t="s">
        <v>43</v>
      </c>
      <c r="X100" s="36">
        <v>30</v>
      </c>
      <c r="Y100" s="36">
        <v>35</v>
      </c>
      <c r="Z100" s="36">
        <v>54</v>
      </c>
      <c r="AA100" s="275"/>
      <c r="AB100" s="48"/>
    </row>
    <row r="101" spans="2:28" ht="69.75" customHeight="1">
      <c r="B101" s="2" t="s">
        <v>383</v>
      </c>
      <c r="C101" s="2" t="s">
        <v>405</v>
      </c>
      <c r="D101" s="3">
        <v>0</v>
      </c>
      <c r="E101" s="3">
        <v>0</v>
      </c>
      <c r="F101" s="202">
        <v>0</v>
      </c>
      <c r="G101" s="3">
        <v>0</v>
      </c>
      <c r="H101" s="3">
        <v>0</v>
      </c>
      <c r="I101" s="202">
        <v>0</v>
      </c>
      <c r="J101" s="3">
        <v>103.9</v>
      </c>
      <c r="K101" s="8">
        <v>103.9</v>
      </c>
      <c r="L101" s="179">
        <f t="shared" si="22"/>
        <v>1</v>
      </c>
      <c r="M101" s="3">
        <v>0</v>
      </c>
      <c r="N101" s="3">
        <v>0</v>
      </c>
      <c r="O101" s="202">
        <v>0</v>
      </c>
      <c r="P101" s="3">
        <v>0</v>
      </c>
      <c r="Q101" s="3">
        <v>0</v>
      </c>
      <c r="R101" s="202">
        <v>0</v>
      </c>
      <c r="S101" s="25">
        <f t="shared" si="23"/>
        <v>103.9</v>
      </c>
      <c r="T101" s="25">
        <f t="shared" si="24"/>
        <v>103.9</v>
      </c>
      <c r="U101" s="155">
        <f t="shared" si="25"/>
        <v>1</v>
      </c>
      <c r="V101" s="35" t="s">
        <v>409</v>
      </c>
      <c r="W101" s="35" t="s">
        <v>43</v>
      </c>
      <c r="X101" s="36">
        <v>30</v>
      </c>
      <c r="Y101" s="36">
        <v>35</v>
      </c>
      <c r="Z101" s="36">
        <v>30</v>
      </c>
      <c r="AA101" s="275"/>
      <c r="AB101" s="48"/>
    </row>
    <row r="102" spans="2:28" ht="29.25" customHeight="1">
      <c r="B102" s="29" t="s">
        <v>41</v>
      </c>
      <c r="C102" s="47" t="s">
        <v>72</v>
      </c>
      <c r="D102" s="68">
        <f>D103</f>
        <v>0</v>
      </c>
      <c r="E102" s="68">
        <f>E103</f>
        <v>0</v>
      </c>
      <c r="F102" s="202">
        <v>0</v>
      </c>
      <c r="G102" s="68">
        <f>G103</f>
        <v>0</v>
      </c>
      <c r="H102" s="68">
        <f>H103</f>
        <v>0</v>
      </c>
      <c r="I102" s="202">
        <v>0</v>
      </c>
      <c r="J102" s="68">
        <f>J103</f>
        <v>0</v>
      </c>
      <c r="K102" s="143">
        <f>K103</f>
        <v>0</v>
      </c>
      <c r="L102" s="179">
        <v>0</v>
      </c>
      <c r="M102" s="68">
        <f>M103</f>
        <v>0</v>
      </c>
      <c r="N102" s="68">
        <f>N103</f>
        <v>0</v>
      </c>
      <c r="O102" s="202">
        <v>0</v>
      </c>
      <c r="P102" s="68">
        <f>P103</f>
        <v>0</v>
      </c>
      <c r="Q102" s="68">
        <f>Q103</f>
        <v>0</v>
      </c>
      <c r="R102" s="202">
        <v>0</v>
      </c>
      <c r="S102" s="25">
        <f>G102+J102+P102</f>
        <v>0</v>
      </c>
      <c r="T102" s="25">
        <f>H102+K102+Q102</f>
        <v>0</v>
      </c>
      <c r="U102" s="155">
        <v>0</v>
      </c>
      <c r="V102" s="358"/>
      <c r="W102" s="358"/>
      <c r="X102" s="388"/>
      <c r="Y102" s="388"/>
      <c r="Z102" s="388"/>
      <c r="AB102" s="48"/>
    </row>
    <row r="103" spans="2:28" ht="36.75" customHeight="1">
      <c r="B103" s="214" t="s">
        <v>384</v>
      </c>
      <c r="C103" s="2" t="s">
        <v>64</v>
      </c>
      <c r="D103" s="3">
        <v>0</v>
      </c>
      <c r="E103" s="3">
        <v>0</v>
      </c>
      <c r="F103" s="202">
        <v>0</v>
      </c>
      <c r="G103" s="3">
        <v>0</v>
      </c>
      <c r="H103" s="3">
        <v>0</v>
      </c>
      <c r="I103" s="202">
        <v>0</v>
      </c>
      <c r="J103" s="3">
        <v>0</v>
      </c>
      <c r="K103" s="8">
        <v>0</v>
      </c>
      <c r="L103" s="179">
        <v>0</v>
      </c>
      <c r="M103" s="3">
        <v>0</v>
      </c>
      <c r="N103" s="3">
        <v>0</v>
      </c>
      <c r="O103" s="202">
        <v>0</v>
      </c>
      <c r="P103" s="3">
        <v>0</v>
      </c>
      <c r="Q103" s="3">
        <v>0</v>
      </c>
      <c r="R103" s="202">
        <v>0</v>
      </c>
      <c r="S103" s="25">
        <f t="shared" si="23"/>
        <v>0</v>
      </c>
      <c r="T103" s="25">
        <f t="shared" si="24"/>
        <v>0</v>
      </c>
      <c r="U103" s="155">
        <v>0</v>
      </c>
      <c r="V103" s="302"/>
      <c r="W103" s="302"/>
      <c r="X103" s="389"/>
      <c r="Y103" s="389"/>
      <c r="Z103" s="389"/>
      <c r="AB103" s="48"/>
    </row>
    <row r="104" spans="2:28" ht="23.25" customHeight="1">
      <c r="B104" s="337" t="s">
        <v>158</v>
      </c>
      <c r="C104" s="416"/>
      <c r="D104" s="74">
        <f>D98+D100+D102</f>
        <v>0</v>
      </c>
      <c r="E104" s="74">
        <f>E98+E100+E102</f>
        <v>0</v>
      </c>
      <c r="F104" s="207">
        <v>0</v>
      </c>
      <c r="G104" s="74">
        <f>G98+G100+G102</f>
        <v>0</v>
      </c>
      <c r="H104" s="74">
        <f>H98+H100+H102</f>
        <v>0</v>
      </c>
      <c r="I104" s="207">
        <v>0</v>
      </c>
      <c r="J104" s="74">
        <f>J98+J100+J102</f>
        <v>110.9</v>
      </c>
      <c r="K104" s="87">
        <f>K98+K100+K102</f>
        <v>110.9</v>
      </c>
      <c r="L104" s="160">
        <f t="shared" si="22"/>
        <v>1</v>
      </c>
      <c r="M104" s="74">
        <f>M98+M100+M102</f>
        <v>0</v>
      </c>
      <c r="N104" s="74">
        <f>N98+N100+N102</f>
        <v>0</v>
      </c>
      <c r="O104" s="207">
        <v>0</v>
      </c>
      <c r="P104" s="74">
        <f>P98+P100+P102</f>
        <v>0</v>
      </c>
      <c r="Q104" s="74">
        <f>Q98+Q100+Q102</f>
        <v>0</v>
      </c>
      <c r="R104" s="207">
        <v>0</v>
      </c>
      <c r="S104" s="74">
        <f>S98+S100+S102</f>
        <v>110.9</v>
      </c>
      <c r="T104" s="74">
        <f>T98+T100+T102</f>
        <v>110.9</v>
      </c>
      <c r="U104" s="160">
        <f t="shared" si="25"/>
        <v>1</v>
      </c>
      <c r="V104" s="14"/>
      <c r="W104" s="14"/>
      <c r="X104" s="14"/>
      <c r="Y104" s="14"/>
      <c r="Z104" s="14"/>
      <c r="AB104" s="48"/>
    </row>
    <row r="105" spans="2:28" ht="21" customHeight="1">
      <c r="B105" s="321" t="s">
        <v>73</v>
      </c>
      <c r="C105" s="386"/>
      <c r="D105" s="386"/>
      <c r="E105" s="386"/>
      <c r="F105" s="386"/>
      <c r="G105" s="386"/>
      <c r="H105" s="386"/>
      <c r="I105" s="386"/>
      <c r="J105" s="386"/>
      <c r="K105" s="386"/>
      <c r="L105" s="386"/>
      <c r="M105" s="386"/>
      <c r="N105" s="386"/>
      <c r="O105" s="386"/>
      <c r="P105" s="386"/>
      <c r="Q105" s="386"/>
      <c r="R105" s="386"/>
      <c r="S105" s="386"/>
      <c r="T105" s="386"/>
      <c r="U105" s="386"/>
      <c r="V105" s="336"/>
      <c r="W105" s="336"/>
      <c r="X105" s="336"/>
      <c r="Y105" s="336"/>
      <c r="Z105" s="336"/>
      <c r="AB105" s="48"/>
    </row>
    <row r="106" spans="2:28" ht="36" customHeight="1">
      <c r="B106" s="29" t="s">
        <v>38</v>
      </c>
      <c r="C106" s="47" t="s">
        <v>74</v>
      </c>
      <c r="D106" s="68">
        <f>D107+D108</f>
        <v>0</v>
      </c>
      <c r="E106" s="68">
        <f>E107+E108</f>
        <v>0</v>
      </c>
      <c r="F106" s="202">
        <v>0</v>
      </c>
      <c r="G106" s="68">
        <f>G107+G108</f>
        <v>0</v>
      </c>
      <c r="H106" s="68">
        <f>H107+H108</f>
        <v>0</v>
      </c>
      <c r="I106" s="202">
        <v>0</v>
      </c>
      <c r="J106" s="128">
        <f>J107+J108</f>
        <v>47968.899999999994</v>
      </c>
      <c r="K106" s="175">
        <f>K107+K108</f>
        <v>47901.899999999994</v>
      </c>
      <c r="L106" s="179">
        <f>K106/J106</f>
        <v>0.9986032616966409</v>
      </c>
      <c r="M106" s="68">
        <f>M107+M108</f>
        <v>0</v>
      </c>
      <c r="N106" s="68">
        <f>N107+N108</f>
        <v>0</v>
      </c>
      <c r="O106" s="202">
        <v>0</v>
      </c>
      <c r="P106" s="68">
        <f>P107+P108</f>
        <v>4823</v>
      </c>
      <c r="Q106" s="143">
        <f>Q107+Q108</f>
        <v>4823</v>
      </c>
      <c r="R106" s="179">
        <f>Q106/P106</f>
        <v>1</v>
      </c>
      <c r="S106" s="25">
        <f>G106+J106+P106</f>
        <v>52791.899999999994</v>
      </c>
      <c r="T106" s="25">
        <f>H106+K106+Q106</f>
        <v>52724.899999999994</v>
      </c>
      <c r="U106" s="155">
        <f>T106/S106</f>
        <v>0.9987308659093536</v>
      </c>
      <c r="V106" s="35" t="s">
        <v>410</v>
      </c>
      <c r="W106" s="35" t="s">
        <v>60</v>
      </c>
      <c r="X106" s="36">
        <v>50214.5</v>
      </c>
      <c r="Y106" s="36">
        <v>27000</v>
      </c>
      <c r="Z106" s="36">
        <v>27062.82</v>
      </c>
      <c r="AA106" s="275"/>
      <c r="AB106" s="48"/>
    </row>
    <row r="107" spans="2:28" ht="14.25" customHeight="1">
      <c r="B107" s="10" t="s">
        <v>9</v>
      </c>
      <c r="C107" s="10" t="s">
        <v>65</v>
      </c>
      <c r="D107" s="72">
        <v>0</v>
      </c>
      <c r="E107" s="72">
        <v>0</v>
      </c>
      <c r="F107" s="202">
        <v>0</v>
      </c>
      <c r="G107" s="72">
        <v>0</v>
      </c>
      <c r="H107" s="72">
        <v>0</v>
      </c>
      <c r="I107" s="202">
        <v>0</v>
      </c>
      <c r="J107" s="3">
        <v>46393.2</v>
      </c>
      <c r="K107" s="8">
        <v>46393.2</v>
      </c>
      <c r="L107" s="179">
        <f>K107/J107</f>
        <v>1</v>
      </c>
      <c r="M107" s="72">
        <v>0</v>
      </c>
      <c r="N107" s="72">
        <v>0</v>
      </c>
      <c r="O107" s="202">
        <v>0</v>
      </c>
      <c r="P107" s="3">
        <v>4823</v>
      </c>
      <c r="Q107" s="8">
        <v>4823</v>
      </c>
      <c r="R107" s="179">
        <f>Q107/P107</f>
        <v>1</v>
      </c>
      <c r="S107" s="43">
        <f t="shared" si="23"/>
        <v>51216.2</v>
      </c>
      <c r="T107" s="43">
        <f t="shared" si="24"/>
        <v>51216.2</v>
      </c>
      <c r="U107" s="155">
        <f>T107/S107</f>
        <v>1</v>
      </c>
      <c r="V107" s="35"/>
      <c r="W107" s="35"/>
      <c r="X107" s="36"/>
      <c r="Y107" s="36"/>
      <c r="Z107" s="36"/>
      <c r="AB107" s="48"/>
    </row>
    <row r="108" spans="2:28" ht="14.25" customHeight="1">
      <c r="B108" s="2" t="s">
        <v>18</v>
      </c>
      <c r="C108" s="2" t="s">
        <v>66</v>
      </c>
      <c r="D108" s="69">
        <v>0</v>
      </c>
      <c r="E108" s="69">
        <v>0</v>
      </c>
      <c r="F108" s="202">
        <v>0</v>
      </c>
      <c r="G108" s="69">
        <v>0</v>
      </c>
      <c r="H108" s="69">
        <v>0</v>
      </c>
      <c r="I108" s="202">
        <v>0</v>
      </c>
      <c r="J108" s="3">
        <v>1575.7</v>
      </c>
      <c r="K108" s="8">
        <v>1508.7</v>
      </c>
      <c r="L108" s="179">
        <f>K108/J108</f>
        <v>0.9574792155867233</v>
      </c>
      <c r="M108" s="69">
        <v>0</v>
      </c>
      <c r="N108" s="69">
        <v>0</v>
      </c>
      <c r="O108" s="202">
        <v>0</v>
      </c>
      <c r="P108" s="3">
        <v>0</v>
      </c>
      <c r="Q108" s="8">
        <v>0</v>
      </c>
      <c r="R108" s="179">
        <v>0</v>
      </c>
      <c r="S108" s="52">
        <f t="shared" si="23"/>
        <v>1575.7</v>
      </c>
      <c r="T108" s="52">
        <f t="shared" si="24"/>
        <v>1508.7</v>
      </c>
      <c r="U108" s="155">
        <f>T108/S108</f>
        <v>0.9574792155867233</v>
      </c>
      <c r="V108" s="35"/>
      <c r="W108" s="35"/>
      <c r="X108" s="36"/>
      <c r="Y108" s="36"/>
      <c r="Z108" s="36"/>
      <c r="AB108" s="48"/>
    </row>
    <row r="109" spans="2:28" ht="20.25" customHeight="1">
      <c r="B109" s="420" t="s">
        <v>159</v>
      </c>
      <c r="C109" s="421"/>
      <c r="D109" s="71">
        <f>D106</f>
        <v>0</v>
      </c>
      <c r="E109" s="71">
        <f aca="true" t="shared" si="26" ref="E109:T109">E106</f>
        <v>0</v>
      </c>
      <c r="F109" s="207">
        <v>0</v>
      </c>
      <c r="G109" s="71">
        <f t="shared" si="26"/>
        <v>0</v>
      </c>
      <c r="H109" s="71">
        <f t="shared" si="26"/>
        <v>0</v>
      </c>
      <c r="I109" s="207">
        <v>0</v>
      </c>
      <c r="J109" s="71">
        <f t="shared" si="26"/>
        <v>47968.899999999994</v>
      </c>
      <c r="K109" s="71">
        <f t="shared" si="26"/>
        <v>47901.899999999994</v>
      </c>
      <c r="L109" s="160">
        <f>K109/J109</f>
        <v>0.9986032616966409</v>
      </c>
      <c r="M109" s="71">
        <f>M106</f>
        <v>0</v>
      </c>
      <c r="N109" s="71">
        <f>N106</f>
        <v>0</v>
      </c>
      <c r="O109" s="207">
        <v>0</v>
      </c>
      <c r="P109" s="71">
        <f t="shared" si="26"/>
        <v>4823</v>
      </c>
      <c r="Q109" s="215">
        <f t="shared" si="26"/>
        <v>4823</v>
      </c>
      <c r="R109" s="160">
        <f>Q109/P109</f>
        <v>1</v>
      </c>
      <c r="S109" s="71">
        <f t="shared" si="26"/>
        <v>52791.899999999994</v>
      </c>
      <c r="T109" s="71">
        <f t="shared" si="26"/>
        <v>52724.899999999994</v>
      </c>
      <c r="U109" s="155">
        <f>T109/S109</f>
        <v>0.9987308659093536</v>
      </c>
      <c r="V109" s="9"/>
      <c r="W109" s="9"/>
      <c r="X109" s="9"/>
      <c r="Y109" s="9"/>
      <c r="Z109" s="9"/>
      <c r="AB109" s="48"/>
    </row>
    <row r="110" spans="2:28" ht="22.5" customHeight="1">
      <c r="B110" s="422" t="s">
        <v>1029</v>
      </c>
      <c r="C110" s="423"/>
      <c r="D110" s="102">
        <f>D96+D104+D109</f>
        <v>0</v>
      </c>
      <c r="E110" s="102">
        <f>E96+E104+E109</f>
        <v>0</v>
      </c>
      <c r="F110" s="207">
        <v>0</v>
      </c>
      <c r="G110" s="102">
        <f>G96+G104+G109</f>
        <v>6312.9</v>
      </c>
      <c r="H110" s="102">
        <f>H96+H104+H109</f>
        <v>6312.9</v>
      </c>
      <c r="I110" s="207">
        <v>0</v>
      </c>
      <c r="J110" s="102">
        <f>J96+J104+J109</f>
        <v>48759.59999999999</v>
      </c>
      <c r="K110" s="102">
        <f>K96+K104+K109</f>
        <v>48692.59999999999</v>
      </c>
      <c r="L110" s="160">
        <f>K110/J110</f>
        <v>0.9986259116153537</v>
      </c>
      <c r="M110" s="102">
        <f>M96+M104+M109</f>
        <v>0</v>
      </c>
      <c r="N110" s="102">
        <f>N96+N104+N109</f>
        <v>0</v>
      </c>
      <c r="O110" s="207">
        <v>0</v>
      </c>
      <c r="P110" s="102">
        <f>P96+P104+P109</f>
        <v>4823</v>
      </c>
      <c r="Q110" s="216">
        <f>Q96+Q104+Q109</f>
        <v>4823</v>
      </c>
      <c r="R110" s="160">
        <f>Q110/P110</f>
        <v>1</v>
      </c>
      <c r="S110" s="102">
        <f>S96+S104+S109</f>
        <v>59895.49999999999</v>
      </c>
      <c r="T110" s="102">
        <f>T96+T104+T109</f>
        <v>59828.49999999999</v>
      </c>
      <c r="U110" s="160">
        <f>T110/S110</f>
        <v>0.9988813850790126</v>
      </c>
      <c r="V110" s="14"/>
      <c r="W110" s="14"/>
      <c r="X110" s="14"/>
      <c r="Y110" s="14"/>
      <c r="Z110" s="14"/>
      <c r="AB110" s="48"/>
    </row>
    <row r="111" spans="2:28" ht="42" customHeight="1">
      <c r="B111" s="352" t="s">
        <v>0</v>
      </c>
      <c r="C111" s="417" t="s">
        <v>1</v>
      </c>
      <c r="D111" s="321" t="s">
        <v>55</v>
      </c>
      <c r="E111" s="321"/>
      <c r="F111" s="366"/>
      <c r="G111" s="364" t="s">
        <v>28</v>
      </c>
      <c r="H111" s="365"/>
      <c r="I111" s="366"/>
      <c r="J111" s="364" t="s">
        <v>31</v>
      </c>
      <c r="K111" s="365"/>
      <c r="L111" s="366"/>
      <c r="M111" s="365" t="s">
        <v>154</v>
      </c>
      <c r="N111" s="365"/>
      <c r="O111" s="366"/>
      <c r="P111" s="364" t="s">
        <v>32</v>
      </c>
      <c r="Q111" s="365"/>
      <c r="R111" s="366"/>
      <c r="S111" s="364" t="s">
        <v>46</v>
      </c>
      <c r="T111" s="365"/>
      <c r="U111" s="366"/>
      <c r="V111" s="419" t="s">
        <v>33</v>
      </c>
      <c r="W111" s="419" t="s">
        <v>34</v>
      </c>
      <c r="X111" s="419" t="s">
        <v>35</v>
      </c>
      <c r="Y111" s="390" t="s">
        <v>363</v>
      </c>
      <c r="Z111" s="390" t="s">
        <v>364</v>
      </c>
      <c r="AB111" s="48"/>
    </row>
    <row r="112" spans="2:28" ht="63" customHeight="1">
      <c r="B112" s="366"/>
      <c r="C112" s="418"/>
      <c r="D112" s="6" t="s">
        <v>362</v>
      </c>
      <c r="E112" s="6" t="s">
        <v>3</v>
      </c>
      <c r="F112" s="6" t="s">
        <v>293</v>
      </c>
      <c r="G112" s="6" t="s">
        <v>362</v>
      </c>
      <c r="H112" s="6" t="s">
        <v>3</v>
      </c>
      <c r="I112" s="6" t="s">
        <v>293</v>
      </c>
      <c r="J112" s="6" t="s">
        <v>362</v>
      </c>
      <c r="K112" s="6" t="s">
        <v>3</v>
      </c>
      <c r="L112" s="6" t="s">
        <v>293</v>
      </c>
      <c r="M112" s="6" t="s">
        <v>362</v>
      </c>
      <c r="N112" s="6" t="s">
        <v>3</v>
      </c>
      <c r="O112" s="6" t="s">
        <v>293</v>
      </c>
      <c r="P112" s="6" t="s">
        <v>362</v>
      </c>
      <c r="Q112" s="6" t="s">
        <v>3</v>
      </c>
      <c r="R112" s="6" t="s">
        <v>293</v>
      </c>
      <c r="S112" s="6" t="s">
        <v>362</v>
      </c>
      <c r="T112" s="6" t="s">
        <v>3</v>
      </c>
      <c r="U112" s="6" t="s">
        <v>293</v>
      </c>
      <c r="V112" s="419"/>
      <c r="W112" s="419"/>
      <c r="X112" s="419"/>
      <c r="Y112" s="419"/>
      <c r="Z112" s="419"/>
      <c r="AB112" s="48"/>
    </row>
    <row r="113" spans="2:28" ht="14.25" customHeight="1">
      <c r="B113" s="13" t="s">
        <v>4</v>
      </c>
      <c r="C113" s="195" t="s">
        <v>5</v>
      </c>
      <c r="D113" s="6" t="s">
        <v>6</v>
      </c>
      <c r="E113" s="6" t="s">
        <v>79</v>
      </c>
      <c r="F113" s="6" t="s">
        <v>7</v>
      </c>
      <c r="G113" s="6" t="s">
        <v>8</v>
      </c>
      <c r="H113" s="6" t="s">
        <v>128</v>
      </c>
      <c r="I113" s="6" t="s">
        <v>129</v>
      </c>
      <c r="J113" s="6" t="s">
        <v>29</v>
      </c>
      <c r="K113" s="6" t="s">
        <v>130</v>
      </c>
      <c r="L113" s="6" t="s">
        <v>131</v>
      </c>
      <c r="M113" s="6" t="s">
        <v>30</v>
      </c>
      <c r="N113" s="6" t="s">
        <v>132</v>
      </c>
      <c r="O113" s="6" t="s">
        <v>133</v>
      </c>
      <c r="P113" s="6" t="s">
        <v>112</v>
      </c>
      <c r="Q113" s="6" t="s">
        <v>134</v>
      </c>
      <c r="R113" s="6" t="s">
        <v>135</v>
      </c>
      <c r="S113" s="6" t="s">
        <v>155</v>
      </c>
      <c r="T113" s="6" t="s">
        <v>156</v>
      </c>
      <c r="U113" s="6" t="s">
        <v>56</v>
      </c>
      <c r="V113" s="6" t="s">
        <v>300</v>
      </c>
      <c r="W113" s="6" t="s">
        <v>301</v>
      </c>
      <c r="X113" s="6" t="s">
        <v>302</v>
      </c>
      <c r="Y113" s="6" t="s">
        <v>69</v>
      </c>
      <c r="Z113" s="6" t="s">
        <v>328</v>
      </c>
      <c r="AB113" s="48"/>
    </row>
    <row r="114" spans="2:28" ht="20.25" customHeight="1">
      <c r="B114" s="321" t="s">
        <v>411</v>
      </c>
      <c r="C114" s="322"/>
      <c r="D114" s="322"/>
      <c r="E114" s="322"/>
      <c r="F114" s="322"/>
      <c r="G114" s="322"/>
      <c r="H114" s="322"/>
      <c r="I114" s="322"/>
      <c r="J114" s="322"/>
      <c r="K114" s="322"/>
      <c r="L114" s="322"/>
      <c r="M114" s="322"/>
      <c r="N114" s="322"/>
      <c r="O114" s="322"/>
      <c r="P114" s="322"/>
      <c r="Q114" s="322"/>
      <c r="R114" s="322"/>
      <c r="S114" s="322"/>
      <c r="T114" s="322"/>
      <c r="U114" s="322"/>
      <c r="V114" s="322"/>
      <c r="W114" s="322"/>
      <c r="X114" s="322"/>
      <c r="Y114" s="322"/>
      <c r="Z114" s="322"/>
      <c r="AB114" s="48"/>
    </row>
    <row r="115" spans="2:28" ht="23.25" customHeight="1">
      <c r="B115" s="321" t="s">
        <v>77</v>
      </c>
      <c r="C115" s="322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322"/>
      <c r="U115" s="322"/>
      <c r="V115" s="322"/>
      <c r="W115" s="322"/>
      <c r="X115" s="322"/>
      <c r="Y115" s="322"/>
      <c r="Z115" s="322"/>
      <c r="AB115" s="48"/>
    </row>
    <row r="116" spans="2:28" ht="50.25" customHeight="1">
      <c r="B116" s="2" t="s">
        <v>375</v>
      </c>
      <c r="C116" s="2" t="s">
        <v>412</v>
      </c>
      <c r="D116" s="3">
        <v>0</v>
      </c>
      <c r="E116" s="3">
        <v>0</v>
      </c>
      <c r="F116" s="218">
        <v>0</v>
      </c>
      <c r="G116" s="3">
        <v>0</v>
      </c>
      <c r="H116" s="3">
        <v>0</v>
      </c>
      <c r="I116" s="218">
        <v>0</v>
      </c>
      <c r="J116" s="3">
        <v>0</v>
      </c>
      <c r="K116" s="3">
        <v>0</v>
      </c>
      <c r="L116" s="218">
        <v>0</v>
      </c>
      <c r="M116" s="3">
        <v>0</v>
      </c>
      <c r="N116" s="3">
        <v>0</v>
      </c>
      <c r="O116" s="218">
        <v>0</v>
      </c>
      <c r="P116" s="3">
        <v>0</v>
      </c>
      <c r="Q116" s="3">
        <v>0</v>
      </c>
      <c r="R116" s="218">
        <v>0</v>
      </c>
      <c r="S116" s="25">
        <f>G116+J116+P116</f>
        <v>0</v>
      </c>
      <c r="T116" s="220">
        <f>H116+K116+Q116</f>
        <v>0</v>
      </c>
      <c r="U116" s="155">
        <v>0</v>
      </c>
      <c r="V116" s="35" t="s">
        <v>422</v>
      </c>
      <c r="W116" s="35" t="s">
        <v>85</v>
      </c>
      <c r="X116" s="36" t="s">
        <v>48</v>
      </c>
      <c r="Y116" s="36">
        <v>5</v>
      </c>
      <c r="Z116" s="36">
        <v>8</v>
      </c>
      <c r="AA116" s="117"/>
      <c r="AB116" s="275"/>
    </row>
    <row r="117" spans="2:28" ht="45.75" customHeight="1">
      <c r="B117" s="4" t="s">
        <v>305</v>
      </c>
      <c r="C117" s="2" t="s">
        <v>413</v>
      </c>
      <c r="D117" s="3">
        <v>0</v>
      </c>
      <c r="E117" s="3">
        <v>0</v>
      </c>
      <c r="F117" s="218">
        <v>0</v>
      </c>
      <c r="G117" s="3">
        <v>0</v>
      </c>
      <c r="H117" s="3">
        <v>0</v>
      </c>
      <c r="I117" s="218">
        <v>0</v>
      </c>
      <c r="J117" s="3">
        <v>0</v>
      </c>
      <c r="K117" s="3">
        <v>0</v>
      </c>
      <c r="L117" s="218">
        <v>0</v>
      </c>
      <c r="M117" s="3">
        <v>0</v>
      </c>
      <c r="N117" s="3">
        <v>0</v>
      </c>
      <c r="O117" s="218">
        <v>0</v>
      </c>
      <c r="P117" s="3">
        <v>0</v>
      </c>
      <c r="Q117" s="3">
        <v>0</v>
      </c>
      <c r="R117" s="218">
        <v>0</v>
      </c>
      <c r="S117" s="25">
        <f aca="true" t="shared" si="27" ref="S117:S163">G117+J117+P117</f>
        <v>0</v>
      </c>
      <c r="T117" s="220">
        <f aca="true" t="shared" si="28" ref="T117:T163">H117+K117+Q117</f>
        <v>0</v>
      </c>
      <c r="U117" s="155">
        <v>0</v>
      </c>
      <c r="V117" s="35" t="s">
        <v>423</v>
      </c>
      <c r="W117" s="35" t="s">
        <v>81</v>
      </c>
      <c r="X117" s="36">
        <v>39</v>
      </c>
      <c r="Y117" s="36">
        <v>44</v>
      </c>
      <c r="Z117" s="36">
        <v>72</v>
      </c>
      <c r="AA117" s="492"/>
      <c r="AB117" s="275"/>
    </row>
    <row r="118" spans="2:28" ht="50.25" customHeight="1">
      <c r="B118" s="4" t="s">
        <v>307</v>
      </c>
      <c r="C118" s="2" t="s">
        <v>414</v>
      </c>
      <c r="D118" s="3">
        <v>0</v>
      </c>
      <c r="E118" s="3">
        <v>0</v>
      </c>
      <c r="F118" s="218">
        <v>0</v>
      </c>
      <c r="G118" s="3">
        <v>0</v>
      </c>
      <c r="H118" s="3">
        <v>0</v>
      </c>
      <c r="I118" s="218">
        <v>0</v>
      </c>
      <c r="J118" s="3">
        <v>0</v>
      </c>
      <c r="K118" s="3">
        <v>0</v>
      </c>
      <c r="L118" s="218">
        <v>0</v>
      </c>
      <c r="M118" s="3">
        <v>0</v>
      </c>
      <c r="N118" s="3">
        <v>0</v>
      </c>
      <c r="O118" s="218">
        <v>0</v>
      </c>
      <c r="P118" s="3">
        <v>0</v>
      </c>
      <c r="Q118" s="3">
        <v>0</v>
      </c>
      <c r="R118" s="218">
        <v>0</v>
      </c>
      <c r="S118" s="25">
        <f t="shared" si="27"/>
        <v>0</v>
      </c>
      <c r="T118" s="220">
        <f t="shared" si="28"/>
        <v>0</v>
      </c>
      <c r="U118" s="155">
        <v>0</v>
      </c>
      <c r="V118" s="35" t="s">
        <v>424</v>
      </c>
      <c r="W118" s="35" t="s">
        <v>81</v>
      </c>
      <c r="X118" s="36" t="s">
        <v>48</v>
      </c>
      <c r="Y118" s="36">
        <v>0</v>
      </c>
      <c r="Z118" s="36">
        <v>0</v>
      </c>
      <c r="AA118" s="492"/>
      <c r="AB118" s="48"/>
    </row>
    <row r="119" spans="2:28" ht="48.75" customHeight="1">
      <c r="B119" s="2" t="s">
        <v>383</v>
      </c>
      <c r="C119" s="2" t="s">
        <v>415</v>
      </c>
      <c r="D119" s="3">
        <v>0</v>
      </c>
      <c r="E119" s="3">
        <v>0</v>
      </c>
      <c r="F119" s="218">
        <v>0</v>
      </c>
      <c r="G119" s="3">
        <v>0</v>
      </c>
      <c r="H119" s="3">
        <v>0</v>
      </c>
      <c r="I119" s="218">
        <v>0</v>
      </c>
      <c r="J119" s="3">
        <v>0</v>
      </c>
      <c r="K119" s="3">
        <v>0</v>
      </c>
      <c r="L119" s="218">
        <v>0</v>
      </c>
      <c r="M119" s="3">
        <v>0</v>
      </c>
      <c r="N119" s="3">
        <v>0</v>
      </c>
      <c r="O119" s="218">
        <v>0</v>
      </c>
      <c r="P119" s="3">
        <v>0</v>
      </c>
      <c r="Q119" s="3">
        <v>0</v>
      </c>
      <c r="R119" s="218">
        <v>0</v>
      </c>
      <c r="S119" s="25">
        <f t="shared" si="27"/>
        <v>0</v>
      </c>
      <c r="T119" s="220">
        <f t="shared" si="28"/>
        <v>0</v>
      </c>
      <c r="U119" s="155">
        <v>0</v>
      </c>
      <c r="V119" s="35" t="s">
        <v>425</v>
      </c>
      <c r="W119" s="35" t="s">
        <v>43</v>
      </c>
      <c r="X119" s="36" t="s">
        <v>48</v>
      </c>
      <c r="Y119" s="36">
        <v>102</v>
      </c>
      <c r="Z119" s="36">
        <v>107.8</v>
      </c>
      <c r="AA119" s="492"/>
      <c r="AB119" s="48"/>
    </row>
    <row r="120" spans="2:28" ht="52.5" customHeight="1">
      <c r="B120" s="4" t="s">
        <v>347</v>
      </c>
      <c r="C120" s="2" t="s">
        <v>416</v>
      </c>
      <c r="D120" s="3">
        <v>0</v>
      </c>
      <c r="E120" s="3">
        <v>0</v>
      </c>
      <c r="F120" s="218">
        <v>0</v>
      </c>
      <c r="G120" s="3">
        <v>0</v>
      </c>
      <c r="H120" s="3">
        <v>0</v>
      </c>
      <c r="I120" s="218">
        <v>0</v>
      </c>
      <c r="J120" s="3">
        <v>0</v>
      </c>
      <c r="K120" s="3">
        <v>0</v>
      </c>
      <c r="L120" s="218">
        <v>0</v>
      </c>
      <c r="M120" s="3">
        <v>0</v>
      </c>
      <c r="N120" s="3">
        <v>0</v>
      </c>
      <c r="O120" s="218">
        <v>0</v>
      </c>
      <c r="P120" s="3">
        <v>0</v>
      </c>
      <c r="Q120" s="3">
        <v>0</v>
      </c>
      <c r="R120" s="218">
        <v>0</v>
      </c>
      <c r="S120" s="25">
        <f t="shared" si="27"/>
        <v>0</v>
      </c>
      <c r="T120" s="220">
        <f t="shared" si="28"/>
        <v>0</v>
      </c>
      <c r="U120" s="155">
        <v>0</v>
      </c>
      <c r="V120" s="35" t="s">
        <v>426</v>
      </c>
      <c r="W120" s="35" t="s">
        <v>85</v>
      </c>
      <c r="X120" s="36" t="s">
        <v>48</v>
      </c>
      <c r="Y120" s="36">
        <v>0</v>
      </c>
      <c r="Z120" s="36">
        <v>0</v>
      </c>
      <c r="AA120" s="492"/>
      <c r="AB120" s="48"/>
    </row>
    <row r="121" spans="2:28" ht="37.5" customHeight="1">
      <c r="B121" s="4" t="s">
        <v>417</v>
      </c>
      <c r="C121" s="2" t="s">
        <v>418</v>
      </c>
      <c r="D121" s="3">
        <v>0</v>
      </c>
      <c r="E121" s="3">
        <v>0</v>
      </c>
      <c r="F121" s="218">
        <v>0</v>
      </c>
      <c r="G121" s="3">
        <v>0</v>
      </c>
      <c r="H121" s="3">
        <v>0</v>
      </c>
      <c r="I121" s="218">
        <v>0</v>
      </c>
      <c r="J121" s="3">
        <v>0</v>
      </c>
      <c r="K121" s="3">
        <v>0</v>
      </c>
      <c r="L121" s="218">
        <v>0</v>
      </c>
      <c r="M121" s="3">
        <v>0</v>
      </c>
      <c r="N121" s="3">
        <v>0</v>
      </c>
      <c r="O121" s="218">
        <v>0</v>
      </c>
      <c r="P121" s="3">
        <v>0</v>
      </c>
      <c r="Q121" s="3">
        <v>0</v>
      </c>
      <c r="R121" s="218">
        <v>0</v>
      </c>
      <c r="S121" s="75">
        <f t="shared" si="27"/>
        <v>0</v>
      </c>
      <c r="T121" s="221">
        <f t="shared" si="28"/>
        <v>0</v>
      </c>
      <c r="U121" s="155">
        <v>0</v>
      </c>
      <c r="V121" s="76"/>
      <c r="W121" s="35"/>
      <c r="X121" s="36"/>
      <c r="Y121" s="36"/>
      <c r="Z121" s="115"/>
      <c r="AA121" s="117"/>
      <c r="AB121" s="48"/>
    </row>
    <row r="122" spans="2:28" ht="39" customHeight="1">
      <c r="B122" s="2" t="s">
        <v>384</v>
      </c>
      <c r="C122" s="2" t="s">
        <v>419</v>
      </c>
      <c r="D122" s="3">
        <v>0</v>
      </c>
      <c r="E122" s="3">
        <v>0</v>
      </c>
      <c r="F122" s="218">
        <v>0</v>
      </c>
      <c r="G122" s="3">
        <v>0</v>
      </c>
      <c r="H122" s="3">
        <v>0</v>
      </c>
      <c r="I122" s="218">
        <v>0</v>
      </c>
      <c r="J122" s="3">
        <v>0</v>
      </c>
      <c r="K122" s="3">
        <v>0</v>
      </c>
      <c r="L122" s="218">
        <v>0</v>
      </c>
      <c r="M122" s="3">
        <v>0</v>
      </c>
      <c r="N122" s="3">
        <v>0</v>
      </c>
      <c r="O122" s="218">
        <v>0</v>
      </c>
      <c r="P122" s="3">
        <v>0</v>
      </c>
      <c r="Q122" s="3">
        <v>0</v>
      </c>
      <c r="R122" s="219">
        <v>0</v>
      </c>
      <c r="S122" s="40">
        <f t="shared" si="27"/>
        <v>0</v>
      </c>
      <c r="T122" s="50">
        <f t="shared" si="28"/>
        <v>0</v>
      </c>
      <c r="U122" s="155">
        <v>0</v>
      </c>
      <c r="V122" s="103"/>
      <c r="W122" s="37"/>
      <c r="X122" s="46"/>
      <c r="Y122" s="46"/>
      <c r="Z122" s="114"/>
      <c r="AA122" s="117"/>
      <c r="AB122" s="48"/>
    </row>
    <row r="123" spans="2:28" ht="58.5" customHeight="1">
      <c r="B123" s="4" t="s">
        <v>420</v>
      </c>
      <c r="C123" s="2" t="s">
        <v>421</v>
      </c>
      <c r="D123" s="3">
        <v>0</v>
      </c>
      <c r="E123" s="3">
        <v>0</v>
      </c>
      <c r="F123" s="218">
        <v>0</v>
      </c>
      <c r="G123" s="3">
        <v>0</v>
      </c>
      <c r="H123" s="3">
        <v>0</v>
      </c>
      <c r="I123" s="218">
        <v>0</v>
      </c>
      <c r="J123" s="3">
        <v>0</v>
      </c>
      <c r="K123" s="3">
        <v>0</v>
      </c>
      <c r="L123" s="218">
        <v>0</v>
      </c>
      <c r="M123" s="3">
        <v>0</v>
      </c>
      <c r="N123" s="3">
        <v>0</v>
      </c>
      <c r="O123" s="218">
        <v>0</v>
      </c>
      <c r="P123" s="3">
        <v>0</v>
      </c>
      <c r="Q123" s="3">
        <v>0</v>
      </c>
      <c r="R123" s="219">
        <v>0</v>
      </c>
      <c r="S123" s="40">
        <f>G123+J123+P123</f>
        <v>0</v>
      </c>
      <c r="T123" s="50">
        <f>H123+K123+Q123</f>
        <v>0</v>
      </c>
      <c r="U123" s="155">
        <v>0</v>
      </c>
      <c r="V123" s="76"/>
      <c r="W123" s="35"/>
      <c r="X123" s="36"/>
      <c r="Y123" s="36"/>
      <c r="Z123" s="115"/>
      <c r="AA123" s="117"/>
      <c r="AB123" s="48"/>
    </row>
    <row r="124" spans="2:28" ht="21" customHeight="1">
      <c r="B124" s="414" t="s">
        <v>153</v>
      </c>
      <c r="C124" s="415"/>
      <c r="D124" s="105">
        <f>D116+D121</f>
        <v>0</v>
      </c>
      <c r="E124" s="105">
        <f>E116+E121</f>
        <v>0</v>
      </c>
      <c r="F124" s="185">
        <v>0</v>
      </c>
      <c r="G124" s="105">
        <f>G116+G121</f>
        <v>0</v>
      </c>
      <c r="H124" s="105">
        <f>H116+H121</f>
        <v>0</v>
      </c>
      <c r="I124" s="185">
        <v>0</v>
      </c>
      <c r="J124" s="105">
        <f>J116+J121</f>
        <v>0</v>
      </c>
      <c r="K124" s="105">
        <f>K116+K121</f>
        <v>0</v>
      </c>
      <c r="L124" s="185">
        <v>0</v>
      </c>
      <c r="M124" s="105">
        <f>M116+M121</f>
        <v>0</v>
      </c>
      <c r="N124" s="105">
        <f>N116+N121</f>
        <v>0</v>
      </c>
      <c r="O124" s="185">
        <v>0</v>
      </c>
      <c r="P124" s="105">
        <f>P116+P121</f>
        <v>0</v>
      </c>
      <c r="Q124" s="105">
        <f>Q116+Q121</f>
        <v>0</v>
      </c>
      <c r="R124" s="185">
        <v>0</v>
      </c>
      <c r="S124" s="105">
        <f>S116+S121</f>
        <v>0</v>
      </c>
      <c r="T124" s="222">
        <f>T116+T121</f>
        <v>0</v>
      </c>
      <c r="U124" s="155">
        <v>0</v>
      </c>
      <c r="V124" s="60"/>
      <c r="W124" s="60"/>
      <c r="X124" s="60"/>
      <c r="Y124" s="60"/>
      <c r="Z124" s="24"/>
      <c r="AA124" s="117"/>
      <c r="AB124" s="48"/>
    </row>
    <row r="125" spans="2:28" ht="28.5" customHeight="1">
      <c r="B125" s="339" t="s">
        <v>80</v>
      </c>
      <c r="C125" s="340"/>
      <c r="D125" s="340"/>
      <c r="E125" s="340"/>
      <c r="F125" s="340"/>
      <c r="G125" s="340"/>
      <c r="H125" s="340"/>
      <c r="I125" s="340"/>
      <c r="J125" s="340"/>
      <c r="K125" s="340"/>
      <c r="L125" s="340"/>
      <c r="M125" s="340"/>
      <c r="N125" s="340"/>
      <c r="O125" s="340"/>
      <c r="P125" s="340"/>
      <c r="Q125" s="340"/>
      <c r="R125" s="340"/>
      <c r="S125" s="340"/>
      <c r="T125" s="413"/>
      <c r="U125" s="149"/>
      <c r="V125" s="106"/>
      <c r="W125" s="106"/>
      <c r="X125" s="106"/>
      <c r="Y125" s="106"/>
      <c r="Z125" s="107"/>
      <c r="AB125" s="48"/>
    </row>
    <row r="126" spans="2:28" ht="68.25" customHeight="1">
      <c r="B126" s="10" t="s">
        <v>375</v>
      </c>
      <c r="C126" s="10" t="s">
        <v>75</v>
      </c>
      <c r="D126" s="11">
        <v>0</v>
      </c>
      <c r="E126" s="11">
        <v>0</v>
      </c>
      <c r="F126" s="167">
        <v>0</v>
      </c>
      <c r="G126" s="11">
        <v>0</v>
      </c>
      <c r="H126" s="11">
        <v>0</v>
      </c>
      <c r="I126" s="167">
        <v>0</v>
      </c>
      <c r="J126" s="11">
        <v>0</v>
      </c>
      <c r="K126" s="11">
        <v>0</v>
      </c>
      <c r="L126" s="167">
        <v>0</v>
      </c>
      <c r="M126" s="11">
        <v>0</v>
      </c>
      <c r="N126" s="11">
        <v>0</v>
      </c>
      <c r="O126" s="167">
        <v>0</v>
      </c>
      <c r="P126" s="11">
        <v>0</v>
      </c>
      <c r="Q126" s="283">
        <v>0</v>
      </c>
      <c r="R126" s="243">
        <v>0</v>
      </c>
      <c r="S126" s="28">
        <f>G126+J126+P126</f>
        <v>0</v>
      </c>
      <c r="T126" s="53">
        <f>H126+K126+Q126</f>
        <v>0</v>
      </c>
      <c r="U126" s="155">
        <v>0</v>
      </c>
      <c r="V126" s="35" t="s">
        <v>428</v>
      </c>
      <c r="W126" s="35" t="s">
        <v>43</v>
      </c>
      <c r="X126" s="36">
        <v>1.4</v>
      </c>
      <c r="Y126" s="36">
        <v>1.2</v>
      </c>
      <c r="Z126" s="36">
        <v>0</v>
      </c>
      <c r="AA126" s="275"/>
      <c r="AB126" s="275"/>
    </row>
    <row r="127" spans="2:28" ht="25.5" customHeight="1">
      <c r="B127" s="354" t="s">
        <v>383</v>
      </c>
      <c r="C127" s="354" t="s">
        <v>427</v>
      </c>
      <c r="D127" s="303">
        <v>0</v>
      </c>
      <c r="E127" s="303">
        <v>0</v>
      </c>
      <c r="F127" s="312">
        <v>0</v>
      </c>
      <c r="G127" s="303">
        <v>0</v>
      </c>
      <c r="H127" s="303">
        <v>0</v>
      </c>
      <c r="I127" s="312">
        <v>0</v>
      </c>
      <c r="J127" s="303">
        <v>0</v>
      </c>
      <c r="K127" s="303">
        <v>0</v>
      </c>
      <c r="L127" s="312">
        <v>0</v>
      </c>
      <c r="M127" s="303">
        <v>0</v>
      </c>
      <c r="N127" s="303">
        <v>0</v>
      </c>
      <c r="O127" s="312">
        <v>0</v>
      </c>
      <c r="P127" s="327">
        <v>0</v>
      </c>
      <c r="Q127" s="301">
        <v>0</v>
      </c>
      <c r="R127" s="331">
        <v>0</v>
      </c>
      <c r="S127" s="332">
        <f>G127+J127+P127</f>
        <v>0</v>
      </c>
      <c r="T127" s="332">
        <f>H127+K127+Q127</f>
        <v>0</v>
      </c>
      <c r="U127" s="343">
        <v>0</v>
      </c>
      <c r="V127" s="35" t="s">
        <v>429</v>
      </c>
      <c r="W127" s="35" t="s">
        <v>43</v>
      </c>
      <c r="X127" s="36">
        <v>18</v>
      </c>
      <c r="Y127" s="36">
        <v>16</v>
      </c>
      <c r="Z127" s="36">
        <v>42.8</v>
      </c>
      <c r="AA127" s="277"/>
      <c r="AB127" s="275"/>
    </row>
    <row r="128" spans="2:28" ht="25.5" customHeight="1">
      <c r="B128" s="355"/>
      <c r="C128" s="355"/>
      <c r="D128" s="304"/>
      <c r="E128" s="304"/>
      <c r="F128" s="313"/>
      <c r="G128" s="304"/>
      <c r="H128" s="304"/>
      <c r="I128" s="313"/>
      <c r="J128" s="304"/>
      <c r="K128" s="304"/>
      <c r="L128" s="313"/>
      <c r="M128" s="304"/>
      <c r="N128" s="304"/>
      <c r="O128" s="313"/>
      <c r="P128" s="328"/>
      <c r="Q128" s="330"/>
      <c r="R128" s="330"/>
      <c r="S128" s="333"/>
      <c r="T128" s="333"/>
      <c r="U128" s="344"/>
      <c r="V128" s="35" t="s">
        <v>430</v>
      </c>
      <c r="W128" s="35" t="s">
        <v>43</v>
      </c>
      <c r="X128" s="36">
        <v>10</v>
      </c>
      <c r="Y128" s="36">
        <v>11</v>
      </c>
      <c r="Z128" s="36">
        <v>10.68</v>
      </c>
      <c r="AA128" s="277"/>
      <c r="AB128" s="275"/>
    </row>
    <row r="129" spans="2:28" ht="59.25" customHeight="1">
      <c r="B129" s="355"/>
      <c r="C129" s="355"/>
      <c r="D129" s="304"/>
      <c r="E129" s="304"/>
      <c r="F129" s="313"/>
      <c r="G129" s="304"/>
      <c r="H129" s="304"/>
      <c r="I129" s="313"/>
      <c r="J129" s="304"/>
      <c r="K129" s="304"/>
      <c r="L129" s="313"/>
      <c r="M129" s="304"/>
      <c r="N129" s="304"/>
      <c r="O129" s="313"/>
      <c r="P129" s="328"/>
      <c r="Q129" s="330"/>
      <c r="R129" s="330"/>
      <c r="S129" s="333"/>
      <c r="T129" s="333"/>
      <c r="U129" s="344"/>
      <c r="V129" s="35" t="s">
        <v>431</v>
      </c>
      <c r="W129" s="35" t="s">
        <v>43</v>
      </c>
      <c r="X129" s="36">
        <v>25</v>
      </c>
      <c r="Y129" s="36">
        <v>25</v>
      </c>
      <c r="Z129" s="36">
        <v>83.22</v>
      </c>
      <c r="AA129" s="275"/>
      <c r="AB129" s="275"/>
    </row>
    <row r="130" spans="2:28" ht="36" customHeight="1">
      <c r="B130" s="355"/>
      <c r="C130" s="355"/>
      <c r="D130" s="304"/>
      <c r="E130" s="304"/>
      <c r="F130" s="313"/>
      <c r="G130" s="304"/>
      <c r="H130" s="304"/>
      <c r="I130" s="313"/>
      <c r="J130" s="304"/>
      <c r="K130" s="304"/>
      <c r="L130" s="313"/>
      <c r="M130" s="304"/>
      <c r="N130" s="304"/>
      <c r="O130" s="313"/>
      <c r="P130" s="328"/>
      <c r="Q130" s="330"/>
      <c r="R130" s="330"/>
      <c r="S130" s="333"/>
      <c r="T130" s="333"/>
      <c r="U130" s="344"/>
      <c r="V130" s="35" t="s">
        <v>432</v>
      </c>
      <c r="W130" s="35" t="s">
        <v>433</v>
      </c>
      <c r="X130" s="36">
        <v>4.3</v>
      </c>
      <c r="Y130" s="36">
        <v>4.4</v>
      </c>
      <c r="Z130" s="278">
        <v>3</v>
      </c>
      <c r="AA130" s="493"/>
      <c r="AB130" s="275"/>
    </row>
    <row r="131" spans="2:28" ht="37.5" customHeight="1">
      <c r="B131" s="356"/>
      <c r="C131" s="356"/>
      <c r="D131" s="311"/>
      <c r="E131" s="311"/>
      <c r="F131" s="314"/>
      <c r="G131" s="311"/>
      <c r="H131" s="311"/>
      <c r="I131" s="314"/>
      <c r="J131" s="311"/>
      <c r="K131" s="311"/>
      <c r="L131" s="314"/>
      <c r="M131" s="311"/>
      <c r="N131" s="311"/>
      <c r="O131" s="314"/>
      <c r="P131" s="329"/>
      <c r="Q131" s="330"/>
      <c r="R131" s="330"/>
      <c r="S131" s="334"/>
      <c r="T131" s="334"/>
      <c r="U131" s="345"/>
      <c r="V131" s="35" t="s">
        <v>434</v>
      </c>
      <c r="W131" s="35" t="s">
        <v>81</v>
      </c>
      <c r="X131" s="36">
        <v>6</v>
      </c>
      <c r="Y131" s="36">
        <v>7</v>
      </c>
      <c r="Z131" s="278">
        <v>7</v>
      </c>
      <c r="AA131" s="493"/>
      <c r="AB131" s="275"/>
    </row>
    <row r="132" spans="2:28" ht="24" customHeight="1">
      <c r="B132" s="337" t="s">
        <v>158</v>
      </c>
      <c r="C132" s="338"/>
      <c r="D132" s="59">
        <f>D126+D127</f>
        <v>0</v>
      </c>
      <c r="E132" s="59">
        <f>E126+E127</f>
        <v>0</v>
      </c>
      <c r="F132" s="224">
        <v>0</v>
      </c>
      <c r="G132" s="59">
        <f>G126+G127</f>
        <v>0</v>
      </c>
      <c r="H132" s="59">
        <f>H126+H127</f>
        <v>0</v>
      </c>
      <c r="I132" s="224">
        <v>0</v>
      </c>
      <c r="J132" s="59">
        <f>J126+J127</f>
        <v>0</v>
      </c>
      <c r="K132" s="59">
        <f>K126+K127</f>
        <v>0</v>
      </c>
      <c r="L132" s="224">
        <v>0</v>
      </c>
      <c r="M132" s="59">
        <f>M126+M127</f>
        <v>0</v>
      </c>
      <c r="N132" s="59">
        <f>N126+N127</f>
        <v>0</v>
      </c>
      <c r="O132" s="224">
        <v>0</v>
      </c>
      <c r="P132" s="59">
        <f>P126+P127</f>
        <v>0</v>
      </c>
      <c r="Q132" s="111">
        <f>Q126+Q127</f>
        <v>0</v>
      </c>
      <c r="R132" s="224">
        <v>0</v>
      </c>
      <c r="S132" s="59">
        <f>S126+S127</f>
        <v>0</v>
      </c>
      <c r="T132" s="59">
        <f>T126+T127</f>
        <v>0</v>
      </c>
      <c r="U132" s="224">
        <v>0</v>
      </c>
      <c r="V132" s="14"/>
      <c r="W132" s="14"/>
      <c r="X132" s="14"/>
      <c r="Y132" s="14"/>
      <c r="Z132" s="14"/>
      <c r="AB132" s="48"/>
    </row>
    <row r="133" spans="2:28" ht="24" customHeight="1">
      <c r="B133" s="339" t="s">
        <v>82</v>
      </c>
      <c r="C133" s="340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413"/>
      <c r="U133" s="150"/>
      <c r="V133" s="108"/>
      <c r="W133" s="94"/>
      <c r="X133" s="94"/>
      <c r="Y133" s="94"/>
      <c r="Z133" s="44"/>
      <c r="AB133" s="48"/>
    </row>
    <row r="134" spans="2:28" ht="48" customHeight="1">
      <c r="B134" s="10" t="s">
        <v>375</v>
      </c>
      <c r="C134" s="10" t="s">
        <v>435</v>
      </c>
      <c r="D134" s="11">
        <f>D135+D136+D138+D139</f>
        <v>0</v>
      </c>
      <c r="E134" s="11">
        <f>E135+E136+E138+E139</f>
        <v>0</v>
      </c>
      <c r="F134" s="243">
        <v>0</v>
      </c>
      <c r="G134" s="11">
        <f>G135+G136+G138+G139</f>
        <v>0</v>
      </c>
      <c r="H134" s="11">
        <f>H135+H136+H138+H139</f>
        <v>0</v>
      </c>
      <c r="I134" s="243">
        <v>0</v>
      </c>
      <c r="J134" s="11">
        <v>200</v>
      </c>
      <c r="K134" s="11">
        <v>200</v>
      </c>
      <c r="L134" s="182">
        <f>K134/J134</f>
        <v>1</v>
      </c>
      <c r="M134" s="11">
        <f>M135+M136+M138+M139</f>
        <v>0</v>
      </c>
      <c r="N134" s="11">
        <f>N135+N136+N138+N139</f>
        <v>0</v>
      </c>
      <c r="O134" s="243">
        <v>0</v>
      </c>
      <c r="P134" s="11">
        <f>P135+P136+P138+P139</f>
        <v>0</v>
      </c>
      <c r="Q134" s="11">
        <f>Q135+Q136+Q138+Q139</f>
        <v>0</v>
      </c>
      <c r="R134" s="243">
        <v>0</v>
      </c>
      <c r="S134" s="284">
        <f>G134+J134+P134</f>
        <v>200</v>
      </c>
      <c r="T134" s="284">
        <f>H134+K134+Q134</f>
        <v>200</v>
      </c>
      <c r="U134" s="155">
        <f>T134/S134</f>
        <v>1</v>
      </c>
      <c r="V134" s="35" t="s">
        <v>442</v>
      </c>
      <c r="W134" s="35" t="s">
        <v>81</v>
      </c>
      <c r="X134" s="36">
        <v>3</v>
      </c>
      <c r="Y134" s="36">
        <v>3</v>
      </c>
      <c r="Z134" s="36">
        <v>3</v>
      </c>
      <c r="AA134" s="275"/>
      <c r="AB134" s="275"/>
    </row>
    <row r="135" spans="2:28" ht="72" customHeight="1">
      <c r="B135" s="4" t="s">
        <v>305</v>
      </c>
      <c r="C135" s="2" t="s">
        <v>436</v>
      </c>
      <c r="D135" s="3">
        <v>0</v>
      </c>
      <c r="E135" s="3">
        <v>0</v>
      </c>
      <c r="F135" s="185">
        <v>0</v>
      </c>
      <c r="G135" s="3">
        <v>0</v>
      </c>
      <c r="H135" s="3">
        <v>0</v>
      </c>
      <c r="I135" s="185">
        <v>0</v>
      </c>
      <c r="J135" s="3">
        <v>200</v>
      </c>
      <c r="K135" s="3">
        <v>200</v>
      </c>
      <c r="L135" s="186">
        <f>K135/J135</f>
        <v>1</v>
      </c>
      <c r="M135" s="3">
        <v>0</v>
      </c>
      <c r="N135" s="3">
        <v>0</v>
      </c>
      <c r="O135" s="185">
        <v>0</v>
      </c>
      <c r="P135" s="3">
        <v>0</v>
      </c>
      <c r="Q135" s="3">
        <v>0</v>
      </c>
      <c r="R135" s="185">
        <v>0</v>
      </c>
      <c r="S135" s="42">
        <f t="shared" si="27"/>
        <v>200</v>
      </c>
      <c r="T135" s="42">
        <f t="shared" si="28"/>
        <v>200</v>
      </c>
      <c r="U135" s="155">
        <f>T135/S135</f>
        <v>1</v>
      </c>
      <c r="V135" s="35" t="s">
        <v>443</v>
      </c>
      <c r="W135" s="35" t="s">
        <v>43</v>
      </c>
      <c r="X135" s="36">
        <v>31.7</v>
      </c>
      <c r="Y135" s="36">
        <v>33.3</v>
      </c>
      <c r="Z135" s="36">
        <v>35.4</v>
      </c>
      <c r="AA135" s="275"/>
      <c r="AB135" s="275"/>
    </row>
    <row r="136" spans="2:28" ht="36" customHeight="1">
      <c r="B136" s="4" t="s">
        <v>307</v>
      </c>
      <c r="C136" s="2" t="s">
        <v>437</v>
      </c>
      <c r="D136" s="3">
        <f>D137</f>
        <v>0</v>
      </c>
      <c r="E136" s="3">
        <f>E137</f>
        <v>0</v>
      </c>
      <c r="F136" s="185">
        <v>0</v>
      </c>
      <c r="G136" s="3">
        <f>G137</f>
        <v>0</v>
      </c>
      <c r="H136" s="3">
        <f>H137</f>
        <v>0</v>
      </c>
      <c r="I136" s="185">
        <v>0</v>
      </c>
      <c r="J136" s="3">
        <v>0</v>
      </c>
      <c r="K136" s="3">
        <v>0</v>
      </c>
      <c r="L136" s="186">
        <v>0</v>
      </c>
      <c r="M136" s="3">
        <f>M137</f>
        <v>0</v>
      </c>
      <c r="N136" s="3">
        <f>N137</f>
        <v>0</v>
      </c>
      <c r="O136" s="185">
        <v>0</v>
      </c>
      <c r="P136" s="3">
        <f>P137</f>
        <v>0</v>
      </c>
      <c r="Q136" s="3">
        <f>Q137</f>
        <v>0</v>
      </c>
      <c r="R136" s="185">
        <v>0</v>
      </c>
      <c r="S136" s="42">
        <f t="shared" si="27"/>
        <v>0</v>
      </c>
      <c r="T136" s="42">
        <f t="shared" si="28"/>
        <v>0</v>
      </c>
      <c r="U136" s="155">
        <v>0</v>
      </c>
      <c r="V136" s="35" t="s">
        <v>444</v>
      </c>
      <c r="W136" s="35" t="s">
        <v>43</v>
      </c>
      <c r="X136" s="36" t="s">
        <v>48</v>
      </c>
      <c r="Y136" s="36">
        <v>5.8</v>
      </c>
      <c r="Z136" s="36">
        <v>5.9</v>
      </c>
      <c r="AB136" s="48"/>
    </row>
    <row r="137" spans="2:28" ht="36.75" customHeight="1">
      <c r="B137" s="4" t="s">
        <v>438</v>
      </c>
      <c r="C137" s="2" t="s">
        <v>439</v>
      </c>
      <c r="D137" s="3">
        <v>0</v>
      </c>
      <c r="E137" s="3">
        <v>0</v>
      </c>
      <c r="F137" s="185">
        <v>0</v>
      </c>
      <c r="G137" s="3">
        <v>0</v>
      </c>
      <c r="H137" s="3">
        <v>0</v>
      </c>
      <c r="I137" s="185">
        <v>0</v>
      </c>
      <c r="J137" s="3">
        <v>0</v>
      </c>
      <c r="K137" s="3">
        <v>0</v>
      </c>
      <c r="L137" s="186">
        <v>0</v>
      </c>
      <c r="M137" s="3">
        <v>0</v>
      </c>
      <c r="N137" s="3">
        <v>0</v>
      </c>
      <c r="O137" s="185">
        <v>0</v>
      </c>
      <c r="P137" s="3">
        <v>0</v>
      </c>
      <c r="Q137" s="3">
        <v>0</v>
      </c>
      <c r="R137" s="185">
        <v>0</v>
      </c>
      <c r="S137" s="42">
        <f t="shared" si="27"/>
        <v>0</v>
      </c>
      <c r="T137" s="42">
        <f t="shared" si="28"/>
        <v>0</v>
      </c>
      <c r="U137" s="155">
        <v>0</v>
      </c>
      <c r="V137" s="35" t="s">
        <v>445</v>
      </c>
      <c r="W137" s="35" t="s">
        <v>81</v>
      </c>
      <c r="X137" s="36">
        <v>51.3</v>
      </c>
      <c r="Y137" s="36">
        <v>48.3</v>
      </c>
      <c r="Z137" s="36">
        <v>48.3</v>
      </c>
      <c r="AA137" s="275"/>
      <c r="AB137" s="275"/>
    </row>
    <row r="138" spans="2:28" ht="33.75" customHeight="1">
      <c r="B138" s="4" t="s">
        <v>308</v>
      </c>
      <c r="C138" s="2" t="s">
        <v>440</v>
      </c>
      <c r="D138" s="3">
        <v>0</v>
      </c>
      <c r="E138" s="3">
        <v>0</v>
      </c>
      <c r="F138" s="185">
        <v>0</v>
      </c>
      <c r="G138" s="3">
        <v>0</v>
      </c>
      <c r="H138" s="3">
        <v>0</v>
      </c>
      <c r="I138" s="185">
        <v>0</v>
      </c>
      <c r="J138" s="3">
        <v>0</v>
      </c>
      <c r="K138" s="3">
        <v>0</v>
      </c>
      <c r="L138" s="186">
        <v>0</v>
      </c>
      <c r="M138" s="3">
        <v>0</v>
      </c>
      <c r="N138" s="3">
        <v>0</v>
      </c>
      <c r="O138" s="185">
        <v>0</v>
      </c>
      <c r="P138" s="3">
        <v>0</v>
      </c>
      <c r="Q138" s="3">
        <v>0</v>
      </c>
      <c r="R138" s="185">
        <v>0</v>
      </c>
      <c r="S138" s="75">
        <f t="shared" si="27"/>
        <v>0</v>
      </c>
      <c r="T138" s="75">
        <f t="shared" si="28"/>
        <v>0</v>
      </c>
      <c r="U138" s="155">
        <v>0</v>
      </c>
      <c r="V138" s="35" t="s">
        <v>446</v>
      </c>
      <c r="W138" s="35" t="s">
        <v>81</v>
      </c>
      <c r="X138" s="36">
        <v>5.67</v>
      </c>
      <c r="Y138" s="36">
        <v>5.9</v>
      </c>
      <c r="Z138" s="36">
        <v>5.9</v>
      </c>
      <c r="AA138" s="275"/>
      <c r="AB138" s="275"/>
    </row>
    <row r="139" spans="2:28" ht="74.25" customHeight="1">
      <c r="B139" s="4" t="s">
        <v>310</v>
      </c>
      <c r="C139" s="2" t="s">
        <v>441</v>
      </c>
      <c r="D139" s="3">
        <v>0</v>
      </c>
      <c r="E139" s="3">
        <v>0</v>
      </c>
      <c r="F139" s="185">
        <v>0</v>
      </c>
      <c r="G139" s="3">
        <v>0</v>
      </c>
      <c r="H139" s="3">
        <v>0</v>
      </c>
      <c r="I139" s="185">
        <v>0</v>
      </c>
      <c r="J139" s="3">
        <v>0</v>
      </c>
      <c r="K139" s="3">
        <v>0</v>
      </c>
      <c r="L139" s="186">
        <v>0</v>
      </c>
      <c r="M139" s="3">
        <v>0</v>
      </c>
      <c r="N139" s="3">
        <v>0</v>
      </c>
      <c r="O139" s="185">
        <v>0</v>
      </c>
      <c r="P139" s="3">
        <v>0</v>
      </c>
      <c r="Q139" s="3">
        <v>0</v>
      </c>
      <c r="R139" s="185">
        <v>0</v>
      </c>
      <c r="S139" s="25">
        <f t="shared" si="27"/>
        <v>0</v>
      </c>
      <c r="T139" s="25">
        <f t="shared" si="28"/>
        <v>0</v>
      </c>
      <c r="U139" s="155">
        <v>0</v>
      </c>
      <c r="V139" s="35"/>
      <c r="W139" s="35"/>
      <c r="X139" s="36"/>
      <c r="Y139" s="36"/>
      <c r="Z139" s="36"/>
      <c r="AB139" s="48"/>
    </row>
    <row r="140" spans="2:28" ht="24" customHeight="1">
      <c r="B140" s="337" t="s">
        <v>159</v>
      </c>
      <c r="C140" s="412"/>
      <c r="D140" s="59">
        <f>D134</f>
        <v>0</v>
      </c>
      <c r="E140" s="59">
        <f>E134</f>
        <v>0</v>
      </c>
      <c r="F140" s="185">
        <v>0</v>
      </c>
      <c r="G140" s="59">
        <f>G134</f>
        <v>0</v>
      </c>
      <c r="H140" s="59">
        <f>H134</f>
        <v>0</v>
      </c>
      <c r="I140" s="185">
        <v>0</v>
      </c>
      <c r="J140" s="59">
        <f>J134+J138</f>
        <v>200</v>
      </c>
      <c r="K140" s="59">
        <f>K134+K138</f>
        <v>200</v>
      </c>
      <c r="L140" s="225">
        <f>K140/J140</f>
        <v>1</v>
      </c>
      <c r="M140" s="59">
        <f>M134</f>
        <v>0</v>
      </c>
      <c r="N140" s="59">
        <f>N134</f>
        <v>0</v>
      </c>
      <c r="O140" s="185">
        <v>0</v>
      </c>
      <c r="P140" s="59">
        <f>P134</f>
        <v>0</v>
      </c>
      <c r="Q140" s="59">
        <f>Q134</f>
        <v>0</v>
      </c>
      <c r="R140" s="185">
        <v>0</v>
      </c>
      <c r="S140" s="59">
        <f>S134+S138</f>
        <v>200</v>
      </c>
      <c r="T140" s="59">
        <f>T134+T138</f>
        <v>200</v>
      </c>
      <c r="U140" s="160">
        <f>T140/S140</f>
        <v>1</v>
      </c>
      <c r="Z140" s="14"/>
      <c r="AB140" s="48"/>
    </row>
    <row r="141" spans="2:28" ht="25.5" customHeight="1">
      <c r="B141" s="339" t="s">
        <v>83</v>
      </c>
      <c r="C141" s="340"/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413"/>
      <c r="U141" s="150"/>
      <c r="Z141" s="98"/>
      <c r="AB141" s="48"/>
    </row>
    <row r="142" spans="2:28" ht="39.75" customHeight="1">
      <c r="B142" s="15" t="s">
        <v>375</v>
      </c>
      <c r="C142" s="15" t="s">
        <v>447</v>
      </c>
      <c r="D142" s="16">
        <f>D143+D144+D145+D146+D147+D148</f>
        <v>0</v>
      </c>
      <c r="E142" s="16">
        <f>E143+E144+E145+E146+E147+E148</f>
        <v>0</v>
      </c>
      <c r="F142" s="243">
        <v>0</v>
      </c>
      <c r="G142" s="16">
        <f>G143+G144+G145+G146+G147+G148</f>
        <v>278</v>
      </c>
      <c r="H142" s="16">
        <f>H143+H144+H145+H146+H147+H148</f>
        <v>237.2</v>
      </c>
      <c r="I142" s="171">
        <f>H142/G142</f>
        <v>0.8532374100719424</v>
      </c>
      <c r="J142" s="16">
        <f>J143+J144+J145+J146+J147+J148</f>
        <v>265</v>
      </c>
      <c r="K142" s="16">
        <v>219.5</v>
      </c>
      <c r="L142" s="182">
        <f>K142/J142</f>
        <v>0.8283018867924529</v>
      </c>
      <c r="M142" s="16">
        <f>M143+M144+M145+M146+M147+M148</f>
        <v>0</v>
      </c>
      <c r="N142" s="16">
        <f>N143+N144+N145+N146+N147+N148</f>
        <v>0</v>
      </c>
      <c r="O142" s="243">
        <v>0</v>
      </c>
      <c r="P142" s="16">
        <f>P143+P144+P145+P146+P147+P148</f>
        <v>2000</v>
      </c>
      <c r="Q142" s="17">
        <f>Q143+Q144+Q145+Q146+Q147+Q148</f>
        <v>2000</v>
      </c>
      <c r="R142" s="285">
        <f>Q142/P142</f>
        <v>1</v>
      </c>
      <c r="S142" s="290">
        <f>G142+J142+P142</f>
        <v>2543</v>
      </c>
      <c r="T142" s="291">
        <f>H142+K142+Q142</f>
        <v>2456.7</v>
      </c>
      <c r="U142" s="155">
        <f>T142/S142</f>
        <v>0.966063704286276</v>
      </c>
      <c r="V142" s="35" t="s">
        <v>478</v>
      </c>
      <c r="W142" s="35" t="s">
        <v>479</v>
      </c>
      <c r="X142" s="36">
        <v>817</v>
      </c>
      <c r="Y142" s="36">
        <v>886</v>
      </c>
      <c r="Z142" s="36">
        <v>868</v>
      </c>
      <c r="AA142" s="275"/>
      <c r="AB142" s="275"/>
    </row>
    <row r="143" spans="2:28" ht="34.5" customHeight="1">
      <c r="B143" s="4" t="s">
        <v>305</v>
      </c>
      <c r="C143" s="2" t="s">
        <v>448</v>
      </c>
      <c r="D143" s="3">
        <v>0</v>
      </c>
      <c r="E143" s="3">
        <v>0</v>
      </c>
      <c r="F143" s="185">
        <v>0</v>
      </c>
      <c r="G143" s="3">
        <v>0</v>
      </c>
      <c r="H143" s="3">
        <v>0</v>
      </c>
      <c r="I143" s="169">
        <v>0</v>
      </c>
      <c r="J143" s="3">
        <v>0</v>
      </c>
      <c r="K143" s="3">
        <v>0</v>
      </c>
      <c r="L143" s="186">
        <v>0</v>
      </c>
      <c r="M143" s="3">
        <v>0</v>
      </c>
      <c r="N143" s="3">
        <v>0</v>
      </c>
      <c r="O143" s="185">
        <v>0</v>
      </c>
      <c r="P143" s="3">
        <v>2000</v>
      </c>
      <c r="Q143" s="8">
        <v>2000</v>
      </c>
      <c r="R143" s="179">
        <f>Q143/P143</f>
        <v>1</v>
      </c>
      <c r="S143" s="177">
        <f t="shared" si="27"/>
        <v>2000</v>
      </c>
      <c r="T143" s="220">
        <f t="shared" si="28"/>
        <v>2000</v>
      </c>
      <c r="U143" s="155">
        <f aca="true" t="shared" si="29" ref="U143:U166">T143/S143</f>
        <v>1</v>
      </c>
      <c r="V143" s="35" t="s">
        <v>480</v>
      </c>
      <c r="W143" s="35" t="s">
        <v>81</v>
      </c>
      <c r="X143" s="36">
        <v>17</v>
      </c>
      <c r="Y143" s="36">
        <v>20</v>
      </c>
      <c r="Z143" s="36">
        <v>0</v>
      </c>
      <c r="AA143" s="275"/>
      <c r="AB143" s="275"/>
    </row>
    <row r="144" spans="2:28" ht="54.75" customHeight="1">
      <c r="B144" s="4" t="s">
        <v>307</v>
      </c>
      <c r="C144" s="2" t="s">
        <v>449</v>
      </c>
      <c r="D144" s="3">
        <v>0</v>
      </c>
      <c r="E144" s="3">
        <v>0</v>
      </c>
      <c r="F144" s="185">
        <v>0</v>
      </c>
      <c r="G144" s="3">
        <v>0</v>
      </c>
      <c r="H144" s="3">
        <v>0</v>
      </c>
      <c r="I144" s="169">
        <v>0</v>
      </c>
      <c r="J144" s="3">
        <v>0</v>
      </c>
      <c r="K144" s="3">
        <v>0</v>
      </c>
      <c r="L144" s="186">
        <v>0</v>
      </c>
      <c r="M144" s="3">
        <v>0</v>
      </c>
      <c r="N144" s="3">
        <v>0</v>
      </c>
      <c r="O144" s="185">
        <v>0</v>
      </c>
      <c r="P144" s="3">
        <v>0</v>
      </c>
      <c r="Q144" s="8">
        <v>0</v>
      </c>
      <c r="R144" s="179">
        <v>0</v>
      </c>
      <c r="S144" s="177">
        <f t="shared" si="27"/>
        <v>0</v>
      </c>
      <c r="T144" s="220">
        <f t="shared" si="28"/>
        <v>0</v>
      </c>
      <c r="U144" s="155">
        <v>0</v>
      </c>
      <c r="V144" s="35" t="s">
        <v>481</v>
      </c>
      <c r="W144" s="35" t="s">
        <v>81</v>
      </c>
      <c r="X144" s="36">
        <v>2</v>
      </c>
      <c r="Y144" s="36">
        <v>3</v>
      </c>
      <c r="Z144" s="36">
        <v>3</v>
      </c>
      <c r="AA144" s="275"/>
      <c r="AB144" s="275"/>
    </row>
    <row r="145" spans="2:28" ht="73.5" customHeight="1">
      <c r="B145" s="4" t="s">
        <v>308</v>
      </c>
      <c r="C145" s="2" t="s">
        <v>450</v>
      </c>
      <c r="D145" s="3">
        <v>0</v>
      </c>
      <c r="E145" s="3">
        <v>0</v>
      </c>
      <c r="F145" s="185">
        <v>0</v>
      </c>
      <c r="G145" s="3">
        <v>0</v>
      </c>
      <c r="H145" s="3">
        <v>0</v>
      </c>
      <c r="I145" s="169">
        <v>0</v>
      </c>
      <c r="J145" s="3">
        <v>0</v>
      </c>
      <c r="K145" s="3">
        <v>0</v>
      </c>
      <c r="L145" s="186">
        <v>0</v>
      </c>
      <c r="M145" s="3">
        <v>0</v>
      </c>
      <c r="N145" s="3">
        <v>0</v>
      </c>
      <c r="O145" s="185">
        <v>0</v>
      </c>
      <c r="P145" s="3">
        <v>0</v>
      </c>
      <c r="Q145" s="8">
        <v>0</v>
      </c>
      <c r="R145" s="179">
        <v>0</v>
      </c>
      <c r="S145" s="177">
        <f t="shared" si="27"/>
        <v>0</v>
      </c>
      <c r="T145" s="220">
        <f t="shared" si="28"/>
        <v>0</v>
      </c>
      <c r="U145" s="155">
        <v>0</v>
      </c>
      <c r="V145" s="35" t="s">
        <v>482</v>
      </c>
      <c r="W145" s="35" t="s">
        <v>81</v>
      </c>
      <c r="X145" s="36">
        <v>0</v>
      </c>
      <c r="Y145" s="36">
        <v>0</v>
      </c>
      <c r="Z145" s="36">
        <v>0</v>
      </c>
      <c r="AA145" s="275"/>
      <c r="AB145" s="275"/>
    </row>
    <row r="146" spans="2:28" ht="60.75" customHeight="1">
      <c r="B146" s="4" t="s">
        <v>310</v>
      </c>
      <c r="C146" s="2" t="s">
        <v>451</v>
      </c>
      <c r="D146" s="3">
        <v>0</v>
      </c>
      <c r="E146" s="3">
        <v>0</v>
      </c>
      <c r="F146" s="185">
        <v>0</v>
      </c>
      <c r="G146" s="3">
        <v>278</v>
      </c>
      <c r="H146" s="3">
        <v>237.2</v>
      </c>
      <c r="I146" s="169">
        <v>0</v>
      </c>
      <c r="J146" s="3">
        <v>15</v>
      </c>
      <c r="K146" s="3">
        <v>12.8</v>
      </c>
      <c r="L146" s="186">
        <f>K146/J146</f>
        <v>0.8533333333333334</v>
      </c>
      <c r="M146" s="3">
        <v>0</v>
      </c>
      <c r="N146" s="3">
        <v>0</v>
      </c>
      <c r="O146" s="185">
        <v>0</v>
      </c>
      <c r="P146" s="3">
        <v>0</v>
      </c>
      <c r="Q146" s="8">
        <v>0</v>
      </c>
      <c r="R146" s="179">
        <v>0</v>
      </c>
      <c r="S146" s="177">
        <f t="shared" si="27"/>
        <v>293</v>
      </c>
      <c r="T146" s="220">
        <f t="shared" si="28"/>
        <v>250</v>
      </c>
      <c r="U146" s="155">
        <f t="shared" si="29"/>
        <v>0.8532423208191127</v>
      </c>
      <c r="V146" s="35" t="s">
        <v>483</v>
      </c>
      <c r="W146" s="35" t="s">
        <v>81</v>
      </c>
      <c r="X146" s="36">
        <v>0</v>
      </c>
      <c r="Y146" s="36">
        <v>1</v>
      </c>
      <c r="Z146" s="36">
        <v>0</v>
      </c>
      <c r="AA146" s="275"/>
      <c r="AB146" s="275"/>
    </row>
    <row r="147" spans="2:28" ht="69" customHeight="1">
      <c r="B147" s="4" t="s">
        <v>312</v>
      </c>
      <c r="C147" s="2" t="s">
        <v>452</v>
      </c>
      <c r="D147" s="3">
        <v>0</v>
      </c>
      <c r="E147" s="3">
        <v>0</v>
      </c>
      <c r="F147" s="185">
        <v>0</v>
      </c>
      <c r="G147" s="3">
        <v>0</v>
      </c>
      <c r="H147" s="3">
        <v>0</v>
      </c>
      <c r="I147" s="169">
        <v>0</v>
      </c>
      <c r="J147" s="3">
        <v>250</v>
      </c>
      <c r="K147" s="3">
        <v>206.7</v>
      </c>
      <c r="L147" s="186">
        <f>K147/J147</f>
        <v>0.8268</v>
      </c>
      <c r="M147" s="3">
        <v>0</v>
      </c>
      <c r="N147" s="3">
        <v>0</v>
      </c>
      <c r="O147" s="185">
        <v>0</v>
      </c>
      <c r="P147" s="3">
        <v>0</v>
      </c>
      <c r="Q147" s="8">
        <v>0</v>
      </c>
      <c r="R147" s="179">
        <v>0</v>
      </c>
      <c r="S147" s="177">
        <f t="shared" si="27"/>
        <v>250</v>
      </c>
      <c r="T147" s="220">
        <f t="shared" si="28"/>
        <v>206.7</v>
      </c>
      <c r="U147" s="155">
        <f t="shared" si="29"/>
        <v>0.8268</v>
      </c>
      <c r="V147" s="35" t="s">
        <v>484</v>
      </c>
      <c r="W147" s="35" t="s">
        <v>43</v>
      </c>
      <c r="X147" s="36">
        <v>100</v>
      </c>
      <c r="Y147" s="36">
        <v>60</v>
      </c>
      <c r="Z147" s="36">
        <v>48.08</v>
      </c>
      <c r="AA147" s="275"/>
      <c r="AB147" s="275"/>
    </row>
    <row r="148" spans="2:28" ht="163.5" customHeight="1">
      <c r="B148" s="4" t="s">
        <v>314</v>
      </c>
      <c r="C148" s="2" t="s">
        <v>441</v>
      </c>
      <c r="D148" s="3">
        <v>0</v>
      </c>
      <c r="E148" s="3">
        <v>0</v>
      </c>
      <c r="F148" s="185">
        <v>0</v>
      </c>
      <c r="G148" s="3">
        <v>0</v>
      </c>
      <c r="H148" s="3">
        <v>0</v>
      </c>
      <c r="I148" s="169">
        <v>0</v>
      </c>
      <c r="J148" s="3">
        <v>0</v>
      </c>
      <c r="K148" s="3">
        <v>0</v>
      </c>
      <c r="L148" s="186">
        <v>0</v>
      </c>
      <c r="M148" s="3">
        <v>0</v>
      </c>
      <c r="N148" s="3">
        <v>0</v>
      </c>
      <c r="O148" s="185">
        <v>0</v>
      </c>
      <c r="P148" s="3">
        <v>0</v>
      </c>
      <c r="Q148" s="8">
        <v>0</v>
      </c>
      <c r="R148" s="179">
        <v>0</v>
      </c>
      <c r="S148" s="177">
        <f t="shared" si="27"/>
        <v>0</v>
      </c>
      <c r="T148" s="220">
        <f t="shared" si="28"/>
        <v>0</v>
      </c>
      <c r="U148" s="155">
        <v>0</v>
      </c>
      <c r="V148" s="35" t="s">
        <v>485</v>
      </c>
      <c r="W148" s="35" t="s">
        <v>486</v>
      </c>
      <c r="X148" s="36" t="s">
        <v>48</v>
      </c>
      <c r="Y148" s="36">
        <v>155</v>
      </c>
      <c r="Z148" s="36">
        <v>155</v>
      </c>
      <c r="AA148" s="275"/>
      <c r="AB148" s="275"/>
    </row>
    <row r="149" spans="2:28" ht="120" customHeight="1">
      <c r="B149" s="18" t="s">
        <v>383</v>
      </c>
      <c r="C149" s="18" t="s">
        <v>453</v>
      </c>
      <c r="D149" s="19">
        <f>D150</f>
        <v>0</v>
      </c>
      <c r="E149" s="19">
        <f>E150</f>
        <v>0</v>
      </c>
      <c r="F149" s="185">
        <v>0</v>
      </c>
      <c r="G149" s="19">
        <f>G150</f>
        <v>0</v>
      </c>
      <c r="H149" s="19">
        <f>H150</f>
        <v>0</v>
      </c>
      <c r="I149" s="169">
        <v>0</v>
      </c>
      <c r="J149" s="19">
        <f>J150</f>
        <v>0</v>
      </c>
      <c r="K149" s="19">
        <v>0</v>
      </c>
      <c r="L149" s="186">
        <v>0</v>
      </c>
      <c r="M149" s="19">
        <f>M150</f>
        <v>0</v>
      </c>
      <c r="N149" s="19">
        <f>N150</f>
        <v>0</v>
      </c>
      <c r="O149" s="185">
        <v>0</v>
      </c>
      <c r="P149" s="19">
        <f>P150</f>
        <v>500</v>
      </c>
      <c r="Q149" s="20">
        <f>Q150</f>
        <v>500</v>
      </c>
      <c r="R149" s="179">
        <f>Q149/P149</f>
        <v>1</v>
      </c>
      <c r="S149" s="177">
        <f>G149+J149+P149</f>
        <v>500</v>
      </c>
      <c r="T149" s="220">
        <f>H149+K149+Q149</f>
        <v>500</v>
      </c>
      <c r="U149" s="155">
        <f t="shared" si="29"/>
        <v>1</v>
      </c>
      <c r="V149" s="35" t="s">
        <v>487</v>
      </c>
      <c r="W149" s="35" t="s">
        <v>43</v>
      </c>
      <c r="X149" s="36" t="s">
        <v>48</v>
      </c>
      <c r="Y149" s="36">
        <v>65</v>
      </c>
      <c r="Z149" s="36">
        <v>65</v>
      </c>
      <c r="AA149" s="275"/>
      <c r="AB149" s="275"/>
    </row>
    <row r="150" spans="2:28" ht="39" customHeight="1">
      <c r="B150" s="4" t="s">
        <v>347</v>
      </c>
      <c r="C150" s="2" t="s">
        <v>454</v>
      </c>
      <c r="D150" s="3">
        <v>0</v>
      </c>
      <c r="E150" s="3">
        <v>0</v>
      </c>
      <c r="F150" s="185">
        <v>0</v>
      </c>
      <c r="G150" s="3">
        <v>0</v>
      </c>
      <c r="H150" s="3">
        <v>0</v>
      </c>
      <c r="I150" s="169">
        <v>0</v>
      </c>
      <c r="J150" s="3">
        <v>0</v>
      </c>
      <c r="K150" s="3">
        <v>0</v>
      </c>
      <c r="L150" s="186">
        <v>0</v>
      </c>
      <c r="M150" s="3">
        <v>0</v>
      </c>
      <c r="N150" s="3">
        <v>0</v>
      </c>
      <c r="O150" s="185">
        <v>0</v>
      </c>
      <c r="P150" s="3">
        <v>500</v>
      </c>
      <c r="Q150" s="8">
        <v>500</v>
      </c>
      <c r="R150" s="179">
        <f>Q150/P150</f>
        <v>1</v>
      </c>
      <c r="S150" s="177">
        <f t="shared" si="27"/>
        <v>500</v>
      </c>
      <c r="T150" s="220">
        <f t="shared" si="28"/>
        <v>500</v>
      </c>
      <c r="U150" s="155">
        <f t="shared" si="29"/>
        <v>1</v>
      </c>
      <c r="V150" s="76"/>
      <c r="W150" s="35"/>
      <c r="X150" s="36"/>
      <c r="Y150" s="36"/>
      <c r="Z150" s="36"/>
      <c r="AB150" s="48"/>
    </row>
    <row r="151" spans="2:28" ht="50.25" customHeight="1">
      <c r="B151" s="18" t="s">
        <v>384</v>
      </c>
      <c r="C151" s="18" t="s">
        <v>455</v>
      </c>
      <c r="D151" s="19">
        <f>D152</f>
        <v>0</v>
      </c>
      <c r="E151" s="19">
        <f>E152</f>
        <v>0</v>
      </c>
      <c r="F151" s="185">
        <v>0</v>
      </c>
      <c r="G151" s="19">
        <f>G152</f>
        <v>0</v>
      </c>
      <c r="H151" s="19">
        <f>H152</f>
        <v>0</v>
      </c>
      <c r="I151" s="169">
        <v>0</v>
      </c>
      <c r="J151" s="19">
        <f>J152</f>
        <v>0</v>
      </c>
      <c r="K151" s="19">
        <v>0</v>
      </c>
      <c r="L151" s="186">
        <v>0</v>
      </c>
      <c r="M151" s="19">
        <f>M152</f>
        <v>0</v>
      </c>
      <c r="N151" s="19">
        <f>N152</f>
        <v>0</v>
      </c>
      <c r="O151" s="185">
        <v>0</v>
      </c>
      <c r="P151" s="19">
        <f>P152</f>
        <v>250</v>
      </c>
      <c r="Q151" s="20">
        <f>Q152</f>
        <v>250</v>
      </c>
      <c r="R151" s="179">
        <f>Q151/P151</f>
        <v>1</v>
      </c>
      <c r="S151" s="177">
        <f t="shared" si="27"/>
        <v>250</v>
      </c>
      <c r="T151" s="220">
        <f t="shared" si="28"/>
        <v>250</v>
      </c>
      <c r="U151" s="155">
        <f t="shared" si="29"/>
        <v>1</v>
      </c>
      <c r="V151" s="76"/>
      <c r="W151" s="35"/>
      <c r="X151" s="36"/>
      <c r="Y151" s="36"/>
      <c r="Z151" s="36"/>
      <c r="AB151" s="48"/>
    </row>
    <row r="152" spans="2:28" ht="36" customHeight="1">
      <c r="B152" s="4" t="s">
        <v>420</v>
      </c>
      <c r="C152" s="2" t="s">
        <v>456</v>
      </c>
      <c r="D152" s="3">
        <v>0</v>
      </c>
      <c r="E152" s="3">
        <v>0</v>
      </c>
      <c r="F152" s="185">
        <v>0</v>
      </c>
      <c r="G152" s="3">
        <v>0</v>
      </c>
      <c r="H152" s="3">
        <v>0</v>
      </c>
      <c r="I152" s="169">
        <v>0</v>
      </c>
      <c r="J152" s="3">
        <v>0</v>
      </c>
      <c r="K152" s="3">
        <v>0</v>
      </c>
      <c r="L152" s="186">
        <v>0</v>
      </c>
      <c r="M152" s="3">
        <v>0</v>
      </c>
      <c r="N152" s="3">
        <v>0</v>
      </c>
      <c r="O152" s="185">
        <v>0</v>
      </c>
      <c r="P152" s="3">
        <v>250</v>
      </c>
      <c r="Q152" s="8">
        <v>250</v>
      </c>
      <c r="R152" s="179">
        <f>Q152/P152</f>
        <v>1</v>
      </c>
      <c r="S152" s="177">
        <f t="shared" si="27"/>
        <v>250</v>
      </c>
      <c r="T152" s="220">
        <f t="shared" si="28"/>
        <v>250</v>
      </c>
      <c r="U152" s="155">
        <f t="shared" si="29"/>
        <v>1</v>
      </c>
      <c r="V152" s="76"/>
      <c r="W152" s="35"/>
      <c r="X152" s="36"/>
      <c r="Y152" s="36"/>
      <c r="Z152" s="36"/>
      <c r="AB152" s="48"/>
    </row>
    <row r="153" spans="2:28" ht="69" customHeight="1">
      <c r="B153" s="18" t="s">
        <v>386</v>
      </c>
      <c r="C153" s="18" t="s">
        <v>457</v>
      </c>
      <c r="D153" s="19">
        <f>D154</f>
        <v>0</v>
      </c>
      <c r="E153" s="19">
        <f>E154</f>
        <v>0</v>
      </c>
      <c r="F153" s="185">
        <v>0</v>
      </c>
      <c r="G153" s="19">
        <f>G154</f>
        <v>0</v>
      </c>
      <c r="H153" s="19">
        <f>H154</f>
        <v>0</v>
      </c>
      <c r="I153" s="169">
        <v>0</v>
      </c>
      <c r="J153" s="19">
        <f>J154</f>
        <v>0</v>
      </c>
      <c r="K153" s="19">
        <v>0</v>
      </c>
      <c r="L153" s="186">
        <v>0</v>
      </c>
      <c r="M153" s="19">
        <f>M154</f>
        <v>0</v>
      </c>
      <c r="N153" s="19">
        <f>N154</f>
        <v>0</v>
      </c>
      <c r="O153" s="185">
        <v>0</v>
      </c>
      <c r="P153" s="19">
        <f>P154</f>
        <v>0</v>
      </c>
      <c r="Q153" s="20">
        <f>Q154</f>
        <v>0</v>
      </c>
      <c r="R153" s="179">
        <v>0</v>
      </c>
      <c r="S153" s="177">
        <f t="shared" si="27"/>
        <v>0</v>
      </c>
      <c r="T153" s="220">
        <f t="shared" si="28"/>
        <v>0</v>
      </c>
      <c r="U153" s="155">
        <v>0</v>
      </c>
      <c r="V153" s="76"/>
      <c r="W153" s="35"/>
      <c r="X153" s="36"/>
      <c r="Y153" s="36"/>
      <c r="Z153" s="36"/>
      <c r="AB153" s="48"/>
    </row>
    <row r="154" spans="2:28" ht="73.5" customHeight="1">
      <c r="B154" s="4" t="s">
        <v>458</v>
      </c>
      <c r="C154" s="2" t="s">
        <v>459</v>
      </c>
      <c r="D154" s="3">
        <v>0</v>
      </c>
      <c r="E154" s="3">
        <v>0</v>
      </c>
      <c r="F154" s="185">
        <v>0</v>
      </c>
      <c r="G154" s="3">
        <v>0</v>
      </c>
      <c r="H154" s="3">
        <v>0</v>
      </c>
      <c r="I154" s="169">
        <v>0</v>
      </c>
      <c r="J154" s="3">
        <v>0</v>
      </c>
      <c r="K154" s="3">
        <v>0</v>
      </c>
      <c r="L154" s="186">
        <v>0</v>
      </c>
      <c r="M154" s="3">
        <v>0</v>
      </c>
      <c r="N154" s="3">
        <v>0</v>
      </c>
      <c r="O154" s="185">
        <v>0</v>
      </c>
      <c r="P154" s="3">
        <v>0</v>
      </c>
      <c r="Q154" s="8">
        <v>0</v>
      </c>
      <c r="R154" s="179">
        <v>0</v>
      </c>
      <c r="S154" s="177">
        <f t="shared" si="27"/>
        <v>0</v>
      </c>
      <c r="T154" s="220">
        <f t="shared" si="28"/>
        <v>0</v>
      </c>
      <c r="U154" s="155">
        <v>0</v>
      </c>
      <c r="V154" s="76"/>
      <c r="W154" s="35"/>
      <c r="X154" s="36"/>
      <c r="Y154" s="36"/>
      <c r="Z154" s="36"/>
      <c r="AB154" s="48"/>
    </row>
    <row r="155" spans="2:28" ht="56.25" customHeight="1">
      <c r="B155" s="18" t="s">
        <v>388</v>
      </c>
      <c r="C155" s="18" t="s">
        <v>460</v>
      </c>
      <c r="D155" s="19">
        <f>D156+D157+D158+D159</f>
        <v>0</v>
      </c>
      <c r="E155" s="19">
        <f>E156+E157+E158+E159</f>
        <v>0</v>
      </c>
      <c r="F155" s="185">
        <v>0</v>
      </c>
      <c r="G155" s="19">
        <f>G156+G157+G158+G159</f>
        <v>0</v>
      </c>
      <c r="H155" s="19">
        <f>H156+H157+H158+H159</f>
        <v>0</v>
      </c>
      <c r="I155" s="169">
        <v>0</v>
      </c>
      <c r="J155" s="19">
        <f>J156+J157+J158+J159</f>
        <v>10</v>
      </c>
      <c r="K155" s="19">
        <v>0</v>
      </c>
      <c r="L155" s="186">
        <f>K155/J155</f>
        <v>0</v>
      </c>
      <c r="M155" s="19">
        <f>M156+M157+M158+M159</f>
        <v>0</v>
      </c>
      <c r="N155" s="19">
        <f>N156+N157+N158+N159</f>
        <v>0</v>
      </c>
      <c r="O155" s="185">
        <v>0</v>
      </c>
      <c r="P155" s="19">
        <f>P156+P157+P158+P159</f>
        <v>0</v>
      </c>
      <c r="Q155" s="20">
        <f>Q156+Q157+Q158+Q159</f>
        <v>0</v>
      </c>
      <c r="R155" s="179">
        <v>0</v>
      </c>
      <c r="S155" s="177">
        <f t="shared" si="27"/>
        <v>10</v>
      </c>
      <c r="T155" s="220">
        <f t="shared" si="28"/>
        <v>0</v>
      </c>
      <c r="U155" s="155">
        <f t="shared" si="29"/>
        <v>0</v>
      </c>
      <c r="V155" s="103"/>
      <c r="W155" s="37"/>
      <c r="X155" s="46"/>
      <c r="Y155" s="46"/>
      <c r="Z155" s="46"/>
      <c r="AA155" s="494"/>
      <c r="AB155" s="367"/>
    </row>
    <row r="156" spans="2:28" ht="56.25" customHeight="1">
      <c r="B156" s="4" t="s">
        <v>461</v>
      </c>
      <c r="C156" s="2" t="s">
        <v>462</v>
      </c>
      <c r="D156" s="3">
        <v>0</v>
      </c>
      <c r="E156" s="3">
        <v>0</v>
      </c>
      <c r="F156" s="185">
        <v>0</v>
      </c>
      <c r="G156" s="3">
        <v>0</v>
      </c>
      <c r="H156" s="3">
        <v>0</v>
      </c>
      <c r="I156" s="169">
        <v>0</v>
      </c>
      <c r="J156" s="3">
        <v>0</v>
      </c>
      <c r="K156" s="3">
        <v>0</v>
      </c>
      <c r="L156" s="186">
        <v>0</v>
      </c>
      <c r="M156" s="3">
        <v>0</v>
      </c>
      <c r="N156" s="3">
        <v>0</v>
      </c>
      <c r="O156" s="185">
        <v>0</v>
      </c>
      <c r="P156" s="3">
        <v>0</v>
      </c>
      <c r="Q156" s="8">
        <v>0</v>
      </c>
      <c r="R156" s="179">
        <v>0</v>
      </c>
      <c r="S156" s="177">
        <f aca="true" t="shared" si="30" ref="S156:T159">G156+J156+P156</f>
        <v>0</v>
      </c>
      <c r="T156" s="220">
        <f t="shared" si="30"/>
        <v>0</v>
      </c>
      <c r="U156" s="155">
        <v>0</v>
      </c>
      <c r="V156" s="76"/>
      <c r="W156" s="35"/>
      <c r="X156" s="36"/>
      <c r="Y156" s="36"/>
      <c r="Z156" s="36"/>
      <c r="AA156" s="494"/>
      <c r="AB156" s="367"/>
    </row>
    <row r="157" spans="2:28" ht="45" customHeight="1">
      <c r="B157" s="4" t="s">
        <v>463</v>
      </c>
      <c r="C157" s="2" t="s">
        <v>464</v>
      </c>
      <c r="D157" s="3">
        <v>0</v>
      </c>
      <c r="E157" s="3">
        <v>0</v>
      </c>
      <c r="F157" s="185">
        <v>0</v>
      </c>
      <c r="G157" s="3">
        <v>0</v>
      </c>
      <c r="H157" s="3">
        <v>0</v>
      </c>
      <c r="I157" s="169">
        <v>0</v>
      </c>
      <c r="J157" s="3">
        <v>0</v>
      </c>
      <c r="K157" s="3">
        <v>0</v>
      </c>
      <c r="L157" s="186">
        <v>0</v>
      </c>
      <c r="M157" s="3">
        <v>0</v>
      </c>
      <c r="N157" s="3">
        <v>0</v>
      </c>
      <c r="O157" s="185">
        <v>0</v>
      </c>
      <c r="P157" s="3">
        <v>0</v>
      </c>
      <c r="Q157" s="8">
        <v>0</v>
      </c>
      <c r="R157" s="179">
        <v>0</v>
      </c>
      <c r="S157" s="177">
        <f t="shared" si="30"/>
        <v>0</v>
      </c>
      <c r="T157" s="220">
        <f t="shared" si="30"/>
        <v>0</v>
      </c>
      <c r="U157" s="155">
        <v>0</v>
      </c>
      <c r="V157" s="76"/>
      <c r="W157" s="35"/>
      <c r="X157" s="36"/>
      <c r="Y157" s="36"/>
      <c r="Z157" s="36"/>
      <c r="AA157" s="494"/>
      <c r="AB157" s="367"/>
    </row>
    <row r="158" spans="2:28" ht="42" customHeight="1">
      <c r="B158" s="4" t="s">
        <v>465</v>
      </c>
      <c r="C158" s="2" t="s">
        <v>466</v>
      </c>
      <c r="D158" s="3">
        <v>0</v>
      </c>
      <c r="E158" s="3">
        <v>0</v>
      </c>
      <c r="F158" s="185">
        <v>0</v>
      </c>
      <c r="G158" s="3">
        <v>0</v>
      </c>
      <c r="H158" s="3">
        <v>0</v>
      </c>
      <c r="I158" s="169">
        <v>0</v>
      </c>
      <c r="J158" s="3">
        <v>0</v>
      </c>
      <c r="K158" s="3">
        <v>0</v>
      </c>
      <c r="L158" s="186">
        <v>0</v>
      </c>
      <c r="M158" s="3">
        <v>0</v>
      </c>
      <c r="N158" s="3">
        <v>0</v>
      </c>
      <c r="O158" s="185">
        <v>0</v>
      </c>
      <c r="P158" s="3">
        <v>0</v>
      </c>
      <c r="Q158" s="8">
        <v>0</v>
      </c>
      <c r="R158" s="179">
        <v>0</v>
      </c>
      <c r="S158" s="177">
        <f t="shared" si="30"/>
        <v>0</v>
      </c>
      <c r="T158" s="220">
        <f t="shared" si="30"/>
        <v>0</v>
      </c>
      <c r="U158" s="155">
        <v>0</v>
      </c>
      <c r="V158" s="76"/>
      <c r="W158" s="35"/>
      <c r="X158" s="36"/>
      <c r="Y158" s="36"/>
      <c r="Z158" s="36"/>
      <c r="AA158" s="494"/>
      <c r="AB158" s="367"/>
    </row>
    <row r="159" spans="2:28" ht="35.25" customHeight="1">
      <c r="B159" s="4" t="s">
        <v>467</v>
      </c>
      <c r="C159" s="2" t="s">
        <v>468</v>
      </c>
      <c r="D159" s="3">
        <v>0</v>
      </c>
      <c r="E159" s="3">
        <v>0</v>
      </c>
      <c r="F159" s="185">
        <v>0</v>
      </c>
      <c r="G159" s="3">
        <v>0</v>
      </c>
      <c r="H159" s="3">
        <v>0</v>
      </c>
      <c r="I159" s="169">
        <v>0</v>
      </c>
      <c r="J159" s="3">
        <v>10</v>
      </c>
      <c r="K159" s="3">
        <v>0</v>
      </c>
      <c r="L159" s="186">
        <f>K159/J159</f>
        <v>0</v>
      </c>
      <c r="M159" s="3">
        <v>0</v>
      </c>
      <c r="N159" s="3">
        <v>0</v>
      </c>
      <c r="O159" s="185">
        <v>0</v>
      </c>
      <c r="P159" s="3">
        <v>0</v>
      </c>
      <c r="Q159" s="8">
        <v>0</v>
      </c>
      <c r="R159" s="179">
        <v>0</v>
      </c>
      <c r="S159" s="177">
        <f t="shared" si="30"/>
        <v>10</v>
      </c>
      <c r="T159" s="220">
        <f t="shared" si="30"/>
        <v>0</v>
      </c>
      <c r="U159" s="155">
        <f t="shared" si="29"/>
        <v>0</v>
      </c>
      <c r="V159" s="223"/>
      <c r="W159" s="38"/>
      <c r="X159" s="39"/>
      <c r="Y159" s="39"/>
      <c r="Z159" s="39"/>
      <c r="AA159" s="494"/>
      <c r="AB159" s="367"/>
    </row>
    <row r="160" spans="2:28" ht="71.25" customHeight="1">
      <c r="B160" s="18" t="s">
        <v>469</v>
      </c>
      <c r="C160" s="18" t="s">
        <v>470</v>
      </c>
      <c r="D160" s="19">
        <f>D161+D162+D163+D164+D165</f>
        <v>0</v>
      </c>
      <c r="E160" s="19">
        <f>E161+E162+E163+E164+E165</f>
        <v>0</v>
      </c>
      <c r="F160" s="185">
        <v>0</v>
      </c>
      <c r="G160" s="19">
        <f>G161+G162+G163+G164+G165</f>
        <v>278</v>
      </c>
      <c r="H160" s="19">
        <f>H161+H162+H163+H164+H165</f>
        <v>237.2</v>
      </c>
      <c r="I160" s="169">
        <v>0</v>
      </c>
      <c r="J160" s="19">
        <f>J161+J162+J163+J164</f>
        <v>4631</v>
      </c>
      <c r="K160" s="19">
        <v>3589.1000000000004</v>
      </c>
      <c r="L160" s="186">
        <f>K160/J160</f>
        <v>0.775016195206219</v>
      </c>
      <c r="M160" s="19">
        <f>M161+M162+M163+M164+M165</f>
        <v>0</v>
      </c>
      <c r="N160" s="19">
        <f>N161+N162+N163+N164+N165</f>
        <v>0</v>
      </c>
      <c r="O160" s="185">
        <v>0</v>
      </c>
      <c r="P160" s="19">
        <f>P161+P162+P163+P164</f>
        <v>0</v>
      </c>
      <c r="Q160" s="20">
        <f>Q161+Q162+Q163+Q164</f>
        <v>0</v>
      </c>
      <c r="R160" s="179">
        <v>0</v>
      </c>
      <c r="S160" s="228">
        <f t="shared" si="27"/>
        <v>4909</v>
      </c>
      <c r="T160" s="221">
        <f t="shared" si="28"/>
        <v>3826.3</v>
      </c>
      <c r="U160" s="155">
        <f t="shared" si="29"/>
        <v>0.7794459156651049</v>
      </c>
      <c r="V160" s="230"/>
      <c r="W160" s="64"/>
      <c r="X160" s="64"/>
      <c r="Y160" s="64"/>
      <c r="Z160" s="64"/>
      <c r="AA160" s="494"/>
      <c r="AB160" s="367"/>
    </row>
    <row r="161" spans="2:28" ht="36" customHeight="1">
      <c r="B161" s="4" t="s">
        <v>471</v>
      </c>
      <c r="C161" s="2" t="s">
        <v>472</v>
      </c>
      <c r="D161" s="3">
        <v>0</v>
      </c>
      <c r="E161" s="3">
        <v>0</v>
      </c>
      <c r="F161" s="185">
        <v>0</v>
      </c>
      <c r="G161" s="3">
        <v>0</v>
      </c>
      <c r="H161" s="3">
        <v>0</v>
      </c>
      <c r="I161" s="169">
        <v>0</v>
      </c>
      <c r="J161" s="3">
        <v>0</v>
      </c>
      <c r="K161" s="3">
        <v>0</v>
      </c>
      <c r="L161" s="186">
        <v>0</v>
      </c>
      <c r="M161" s="3">
        <v>0</v>
      </c>
      <c r="N161" s="3">
        <v>0</v>
      </c>
      <c r="O161" s="185">
        <v>0</v>
      </c>
      <c r="P161" s="3">
        <v>0</v>
      </c>
      <c r="Q161" s="8">
        <v>0</v>
      </c>
      <c r="R161" s="179">
        <v>0</v>
      </c>
      <c r="S161" s="157">
        <f t="shared" si="27"/>
        <v>0</v>
      </c>
      <c r="T161" s="49">
        <f t="shared" si="28"/>
        <v>0</v>
      </c>
      <c r="U161" s="155">
        <v>0</v>
      </c>
      <c r="V161" s="230"/>
      <c r="W161" s="64"/>
      <c r="X161" s="64"/>
      <c r="Y161" s="64"/>
      <c r="Z161" s="64"/>
      <c r="AA161" s="494"/>
      <c r="AB161" s="367"/>
    </row>
    <row r="162" spans="2:28" ht="43.5" customHeight="1">
      <c r="B162" s="4" t="s">
        <v>473</v>
      </c>
      <c r="C162" s="2" t="s">
        <v>474</v>
      </c>
      <c r="D162" s="3">
        <v>0</v>
      </c>
      <c r="E162" s="3">
        <v>0</v>
      </c>
      <c r="F162" s="185">
        <v>0</v>
      </c>
      <c r="G162" s="3">
        <v>0</v>
      </c>
      <c r="H162" s="3">
        <v>0</v>
      </c>
      <c r="I162" s="169">
        <v>0</v>
      </c>
      <c r="J162" s="3">
        <v>2260</v>
      </c>
      <c r="K162" s="3">
        <v>1993.7</v>
      </c>
      <c r="L162" s="186">
        <f>K162/J162</f>
        <v>0.8821681415929203</v>
      </c>
      <c r="M162" s="3">
        <v>0</v>
      </c>
      <c r="N162" s="3">
        <v>0</v>
      </c>
      <c r="O162" s="185">
        <v>0</v>
      </c>
      <c r="P162" s="3">
        <v>0</v>
      </c>
      <c r="Q162" s="8">
        <v>0</v>
      </c>
      <c r="R162" s="179">
        <v>0</v>
      </c>
      <c r="S162" s="157">
        <f t="shared" si="27"/>
        <v>2260</v>
      </c>
      <c r="T162" s="49">
        <f t="shared" si="28"/>
        <v>1993.7</v>
      </c>
      <c r="U162" s="155">
        <f t="shared" si="29"/>
        <v>0.8821681415929203</v>
      </c>
      <c r="V162" s="230"/>
      <c r="W162" s="64"/>
      <c r="X162" s="64"/>
      <c r="Y162" s="64"/>
      <c r="Z162" s="64"/>
      <c r="AA162" s="494"/>
      <c r="AB162" s="367"/>
    </row>
    <row r="163" spans="2:28" ht="24.75" customHeight="1">
      <c r="B163" s="4" t="s">
        <v>475</v>
      </c>
      <c r="C163" s="2" t="s">
        <v>476</v>
      </c>
      <c r="D163" s="3">
        <v>0</v>
      </c>
      <c r="E163" s="3">
        <v>0</v>
      </c>
      <c r="F163" s="185">
        <v>0</v>
      </c>
      <c r="G163" s="3">
        <v>0</v>
      </c>
      <c r="H163" s="3">
        <v>0</v>
      </c>
      <c r="I163" s="169">
        <v>0</v>
      </c>
      <c r="J163" s="3">
        <v>1811</v>
      </c>
      <c r="K163" s="3">
        <v>1595.4</v>
      </c>
      <c r="L163" s="186">
        <f>K163/J163</f>
        <v>0.8809497515184981</v>
      </c>
      <c r="M163" s="3">
        <v>0</v>
      </c>
      <c r="N163" s="3">
        <v>0</v>
      </c>
      <c r="O163" s="185">
        <v>0</v>
      </c>
      <c r="P163" s="3">
        <v>0</v>
      </c>
      <c r="Q163" s="8">
        <v>0</v>
      </c>
      <c r="R163" s="179">
        <v>0</v>
      </c>
      <c r="S163" s="157">
        <f t="shared" si="27"/>
        <v>1811</v>
      </c>
      <c r="T163" s="49">
        <f t="shared" si="28"/>
        <v>1595.4</v>
      </c>
      <c r="U163" s="155">
        <f t="shared" si="29"/>
        <v>0.8809497515184981</v>
      </c>
      <c r="V163" s="230"/>
      <c r="W163" s="64"/>
      <c r="X163" s="64"/>
      <c r="Y163" s="64"/>
      <c r="Z163" s="64"/>
      <c r="AA163" s="494"/>
      <c r="AB163" s="367"/>
    </row>
    <row r="164" spans="2:28" ht="60.75" customHeight="1">
      <c r="B164" s="4" t="s">
        <v>477</v>
      </c>
      <c r="C164" s="2" t="s">
        <v>76</v>
      </c>
      <c r="D164" s="3">
        <v>0</v>
      </c>
      <c r="E164" s="3">
        <v>0</v>
      </c>
      <c r="F164" s="185">
        <v>0</v>
      </c>
      <c r="G164" s="3">
        <v>0</v>
      </c>
      <c r="H164" s="3">
        <v>0</v>
      </c>
      <c r="I164" s="169">
        <v>0</v>
      </c>
      <c r="J164" s="3">
        <v>560</v>
      </c>
      <c r="K164" s="3">
        <v>0</v>
      </c>
      <c r="L164" s="186">
        <f>K164/J164</f>
        <v>0</v>
      </c>
      <c r="M164" s="3">
        <v>0</v>
      </c>
      <c r="N164" s="3">
        <v>0</v>
      </c>
      <c r="O164" s="185">
        <v>0</v>
      </c>
      <c r="P164" s="3">
        <v>0</v>
      </c>
      <c r="Q164" s="8">
        <v>0</v>
      </c>
      <c r="R164" s="179">
        <v>0</v>
      </c>
      <c r="S164" s="228">
        <f>G164+J164+P164</f>
        <v>560</v>
      </c>
      <c r="T164" s="221">
        <f>H164+K164+Q164</f>
        <v>0</v>
      </c>
      <c r="U164" s="155">
        <f t="shared" si="29"/>
        <v>0</v>
      </c>
      <c r="V164" s="76"/>
      <c r="W164" s="35"/>
      <c r="X164" s="36"/>
      <c r="Y164" s="36"/>
      <c r="Z164" s="36"/>
      <c r="AB164" s="48"/>
    </row>
    <row r="165" spans="2:28" ht="27" customHeight="1">
      <c r="B165" s="226"/>
      <c r="C165" s="292" t="s">
        <v>1032</v>
      </c>
      <c r="D165" s="57">
        <f>D141+D148+D150+D152+D154+D159</f>
        <v>0</v>
      </c>
      <c r="E165" s="61">
        <f>E141+E148+E150+E152+E154+E159</f>
        <v>0</v>
      </c>
      <c r="F165" s="160">
        <v>0</v>
      </c>
      <c r="G165" s="57">
        <f>G142+G148+G150+G152+G154+G159</f>
        <v>278</v>
      </c>
      <c r="H165" s="57">
        <f>H142+H148+H150+H152+H154+H159</f>
        <v>237.2</v>
      </c>
      <c r="I165" s="154">
        <f>H165/G165</f>
        <v>0.8532374100719424</v>
      </c>
      <c r="J165" s="57">
        <f>J142+J149+J151+J153+J155+J160</f>
        <v>4906</v>
      </c>
      <c r="K165" s="57">
        <f>K142+K149+K151+K153+K155+K160</f>
        <v>3808.6000000000004</v>
      </c>
      <c r="L165" s="225">
        <f>K165/J165</f>
        <v>0.7763147166734612</v>
      </c>
      <c r="M165" s="57">
        <f>M141+M148+M150+M152+M154+M159</f>
        <v>0</v>
      </c>
      <c r="N165" s="61">
        <f>N141+N148+N150+N152+N154+N159</f>
        <v>0</v>
      </c>
      <c r="O165" s="160">
        <v>0</v>
      </c>
      <c r="P165" s="57">
        <f>P142+P149+P151+P153+P155+P160</f>
        <v>2750</v>
      </c>
      <c r="Q165" s="61">
        <f>Q142+Q149+Q151+Q153+Q155+Q160</f>
        <v>2750</v>
      </c>
      <c r="R165" s="160">
        <f>Q165/P165</f>
        <v>1</v>
      </c>
      <c r="S165" s="227">
        <f>D165+G165+J165+M165+P165</f>
        <v>7934</v>
      </c>
      <c r="T165" s="229">
        <f>E165+H165+K165+N165+Q165</f>
        <v>6795.8</v>
      </c>
      <c r="U165" s="160">
        <f t="shared" si="29"/>
        <v>0.8565414671036048</v>
      </c>
      <c r="V165" s="44"/>
      <c r="W165" s="9"/>
      <c r="X165" s="9"/>
      <c r="Y165" s="9"/>
      <c r="Z165" s="9"/>
      <c r="AB165" s="48"/>
    </row>
    <row r="166" spans="2:28" ht="27" customHeight="1">
      <c r="B166" s="350" t="s">
        <v>1029</v>
      </c>
      <c r="C166" s="351"/>
      <c r="D166" s="59">
        <f>D124+D132+D140+D165</f>
        <v>0</v>
      </c>
      <c r="E166" s="59">
        <f>E124+E132+E140+E165</f>
        <v>0</v>
      </c>
      <c r="F166" s="212">
        <v>0</v>
      </c>
      <c r="G166" s="59">
        <f>G124+G132+G140+G165</f>
        <v>278</v>
      </c>
      <c r="H166" s="59">
        <f>H124+H132+H140+H165</f>
        <v>237.2</v>
      </c>
      <c r="I166" s="225">
        <f>H166/G166</f>
        <v>0.8532374100719424</v>
      </c>
      <c r="J166" s="59">
        <f>J124+J132+J140+J165</f>
        <v>5106</v>
      </c>
      <c r="K166" s="59">
        <f>K124+K132+K140+K165</f>
        <v>4008.6000000000004</v>
      </c>
      <c r="L166" s="225">
        <f>K166/J166</f>
        <v>0.7850763807285547</v>
      </c>
      <c r="M166" s="59">
        <f>M124+M132+M140+M165</f>
        <v>0</v>
      </c>
      <c r="N166" s="59">
        <f>N124+N132+N140+N165</f>
        <v>0</v>
      </c>
      <c r="O166" s="212">
        <v>0</v>
      </c>
      <c r="P166" s="59">
        <f>P124+P132+P140+P165</f>
        <v>2750</v>
      </c>
      <c r="Q166" s="59">
        <f>Q124+Q132+Q140+Q165</f>
        <v>2750</v>
      </c>
      <c r="R166" s="212">
        <f>Q166/P166</f>
        <v>1</v>
      </c>
      <c r="S166" s="59">
        <f>S124+S132+S140+S165</f>
        <v>8134</v>
      </c>
      <c r="T166" s="59">
        <f>T124+T132+T140+T165</f>
        <v>6995.8</v>
      </c>
      <c r="U166" s="212">
        <f t="shared" si="29"/>
        <v>0.8600688468158348</v>
      </c>
      <c r="V166" s="24"/>
      <c r="W166" s="14"/>
      <c r="X166" s="14"/>
      <c r="Y166" s="14"/>
      <c r="Z166" s="14"/>
      <c r="AB166" s="48"/>
    </row>
    <row r="167" spans="2:28" ht="43.5" customHeight="1">
      <c r="B167" s="352" t="s">
        <v>0</v>
      </c>
      <c r="C167" s="352" t="s">
        <v>1</v>
      </c>
      <c r="D167" s="339" t="s">
        <v>55</v>
      </c>
      <c r="E167" s="370"/>
      <c r="F167" s="348"/>
      <c r="G167" s="346" t="s">
        <v>28</v>
      </c>
      <c r="H167" s="347"/>
      <c r="I167" s="348"/>
      <c r="J167" s="346" t="s">
        <v>31</v>
      </c>
      <c r="K167" s="347"/>
      <c r="L167" s="348"/>
      <c r="M167" s="376" t="s">
        <v>154</v>
      </c>
      <c r="N167" s="347"/>
      <c r="O167" s="348"/>
      <c r="P167" s="346" t="s">
        <v>32</v>
      </c>
      <c r="Q167" s="347"/>
      <c r="R167" s="348"/>
      <c r="S167" s="346" t="s">
        <v>46</v>
      </c>
      <c r="T167" s="347"/>
      <c r="U167" s="363"/>
      <c r="V167" s="326" t="s">
        <v>33</v>
      </c>
      <c r="W167" s="326" t="s">
        <v>34</v>
      </c>
      <c r="X167" s="326" t="s">
        <v>35</v>
      </c>
      <c r="Y167" s="325" t="s">
        <v>363</v>
      </c>
      <c r="Z167" s="325" t="s">
        <v>364</v>
      </c>
      <c r="AB167" s="48"/>
    </row>
    <row r="168" spans="2:28" ht="60.75" customHeight="1">
      <c r="B168" s="391"/>
      <c r="C168" s="392"/>
      <c r="D168" s="90" t="s">
        <v>362</v>
      </c>
      <c r="E168" s="90" t="s">
        <v>3</v>
      </c>
      <c r="F168" s="90" t="s">
        <v>293</v>
      </c>
      <c r="G168" s="196" t="s">
        <v>362</v>
      </c>
      <c r="H168" s="195" t="s">
        <v>3</v>
      </c>
      <c r="I168" s="90" t="s">
        <v>293</v>
      </c>
      <c r="J168" s="90" t="s">
        <v>362</v>
      </c>
      <c r="K168" s="90" t="s">
        <v>3</v>
      </c>
      <c r="L168" s="90" t="s">
        <v>293</v>
      </c>
      <c r="M168" s="90" t="s">
        <v>362</v>
      </c>
      <c r="N168" s="90" t="s">
        <v>3</v>
      </c>
      <c r="O168" s="90" t="s">
        <v>293</v>
      </c>
      <c r="P168" s="90" t="s">
        <v>362</v>
      </c>
      <c r="Q168" s="90" t="s">
        <v>3</v>
      </c>
      <c r="R168" s="90" t="s">
        <v>293</v>
      </c>
      <c r="S168" s="90" t="s">
        <v>362</v>
      </c>
      <c r="T168" s="90" t="s">
        <v>3</v>
      </c>
      <c r="U168" s="90" t="s">
        <v>293</v>
      </c>
      <c r="V168" s="324"/>
      <c r="W168" s="324"/>
      <c r="X168" s="324"/>
      <c r="Y168" s="324"/>
      <c r="Z168" s="324"/>
      <c r="AB168" s="48"/>
    </row>
    <row r="169" spans="2:28" ht="14.25" customHeight="1">
      <c r="B169" s="6" t="s">
        <v>4</v>
      </c>
      <c r="C169" s="6" t="s">
        <v>5</v>
      </c>
      <c r="D169" s="6" t="s">
        <v>6</v>
      </c>
      <c r="E169" s="6" t="s">
        <v>79</v>
      </c>
      <c r="F169" s="6" t="s">
        <v>7</v>
      </c>
      <c r="G169" s="6" t="s">
        <v>8</v>
      </c>
      <c r="H169" s="6" t="s">
        <v>128</v>
      </c>
      <c r="I169" s="6" t="s">
        <v>129</v>
      </c>
      <c r="J169" s="6" t="s">
        <v>29</v>
      </c>
      <c r="K169" s="6" t="s">
        <v>130</v>
      </c>
      <c r="L169" s="6" t="s">
        <v>131</v>
      </c>
      <c r="M169" s="6" t="s">
        <v>30</v>
      </c>
      <c r="N169" s="6" t="s">
        <v>132</v>
      </c>
      <c r="O169" s="6" t="s">
        <v>133</v>
      </c>
      <c r="P169" s="6" t="s">
        <v>112</v>
      </c>
      <c r="Q169" s="6" t="s">
        <v>134</v>
      </c>
      <c r="R169" s="6" t="s">
        <v>135</v>
      </c>
      <c r="S169" s="6" t="s">
        <v>155</v>
      </c>
      <c r="T169" s="6" t="s">
        <v>156</v>
      </c>
      <c r="U169" s="6" t="s">
        <v>56</v>
      </c>
      <c r="V169" s="6" t="s">
        <v>300</v>
      </c>
      <c r="W169" s="6" t="s">
        <v>301</v>
      </c>
      <c r="X169" s="6" t="s">
        <v>302</v>
      </c>
      <c r="Y169" s="6" t="s">
        <v>69</v>
      </c>
      <c r="Z169" s="6" t="s">
        <v>328</v>
      </c>
      <c r="AB169" s="48"/>
    </row>
    <row r="170" spans="2:28" ht="26.25" customHeight="1">
      <c r="B170" s="321" t="s">
        <v>488</v>
      </c>
      <c r="C170" s="322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2"/>
      <c r="O170" s="322"/>
      <c r="P170" s="322"/>
      <c r="Q170" s="322"/>
      <c r="R170" s="322"/>
      <c r="S170" s="322"/>
      <c r="T170" s="322"/>
      <c r="U170" s="322"/>
      <c r="V170" s="322"/>
      <c r="W170" s="322"/>
      <c r="X170" s="322"/>
      <c r="Y170" s="322"/>
      <c r="Z170" s="322"/>
      <c r="AB170" s="48"/>
    </row>
    <row r="171" spans="2:28" ht="27.75" customHeight="1">
      <c r="B171" s="321" t="s">
        <v>502</v>
      </c>
      <c r="C171" s="322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2"/>
      <c r="P171" s="322"/>
      <c r="Q171" s="322"/>
      <c r="R171" s="322"/>
      <c r="S171" s="322"/>
      <c r="T171" s="322"/>
      <c r="U171" s="322"/>
      <c r="V171" s="322"/>
      <c r="W171" s="322"/>
      <c r="X171" s="322"/>
      <c r="Y171" s="322"/>
      <c r="Z171" s="322"/>
      <c r="AB171" s="48"/>
    </row>
    <row r="172" spans="2:28" ht="57.75" customHeight="1">
      <c r="B172" s="18" t="s">
        <v>375</v>
      </c>
      <c r="C172" s="18" t="s">
        <v>489</v>
      </c>
      <c r="D172" s="19">
        <f>D173+D174+D175</f>
        <v>0</v>
      </c>
      <c r="E172" s="19">
        <f>E173+E174+E175</f>
        <v>0</v>
      </c>
      <c r="F172" s="218">
        <v>0</v>
      </c>
      <c r="G172" s="19">
        <f>G173+G174+G175</f>
        <v>0</v>
      </c>
      <c r="H172" s="19">
        <f>H173+H174+H175</f>
        <v>0</v>
      </c>
      <c r="I172" s="218">
        <v>0</v>
      </c>
      <c r="J172" s="19">
        <f>J173+J174+J175</f>
        <v>0</v>
      </c>
      <c r="K172" s="19">
        <f>K173+K174+K175</f>
        <v>0</v>
      </c>
      <c r="L172" s="218">
        <v>0</v>
      </c>
      <c r="M172" s="19">
        <f>M173+M174+M175</f>
        <v>0</v>
      </c>
      <c r="N172" s="19">
        <f>N173+N174+N175</f>
        <v>0</v>
      </c>
      <c r="O172" s="218">
        <v>0</v>
      </c>
      <c r="P172" s="19">
        <f>P173+P174+P175</f>
        <v>0</v>
      </c>
      <c r="Q172" s="19">
        <f>Q173+Q174+Q175</f>
        <v>0</v>
      </c>
      <c r="R172" s="218">
        <v>0</v>
      </c>
      <c r="S172" s="75">
        <f>D172+G172+J172+P172</f>
        <v>0</v>
      </c>
      <c r="T172" s="75">
        <f>E172+H172+K172+Q172</f>
        <v>0</v>
      </c>
      <c r="U172" s="155">
        <v>0</v>
      </c>
      <c r="V172" s="35" t="s">
        <v>208</v>
      </c>
      <c r="W172" s="35" t="s">
        <v>43</v>
      </c>
      <c r="X172" s="36" t="s">
        <v>209</v>
      </c>
      <c r="Y172" s="36" t="s">
        <v>209</v>
      </c>
      <c r="Z172" s="36">
        <v>105.9</v>
      </c>
      <c r="AB172" s="48"/>
    </row>
    <row r="173" spans="2:28" ht="70.5" customHeight="1">
      <c r="B173" s="161" t="s">
        <v>305</v>
      </c>
      <c r="C173" s="162" t="s">
        <v>490</v>
      </c>
      <c r="D173" s="163">
        <v>0</v>
      </c>
      <c r="E173" s="163">
        <v>0</v>
      </c>
      <c r="F173" s="218">
        <v>0</v>
      </c>
      <c r="G173" s="163">
        <v>0</v>
      </c>
      <c r="H173" s="163">
        <v>0</v>
      </c>
      <c r="I173" s="218">
        <v>0</v>
      </c>
      <c r="J173" s="3">
        <v>0</v>
      </c>
      <c r="K173" s="3">
        <v>0</v>
      </c>
      <c r="L173" s="218">
        <v>0</v>
      </c>
      <c r="M173" s="163">
        <v>0</v>
      </c>
      <c r="N173" s="163">
        <v>0</v>
      </c>
      <c r="O173" s="218">
        <v>0</v>
      </c>
      <c r="P173" s="163">
        <v>0</v>
      </c>
      <c r="Q173" s="163">
        <v>0</v>
      </c>
      <c r="R173" s="218">
        <v>0</v>
      </c>
      <c r="S173" s="75">
        <f aca="true" t="shared" si="31" ref="S173:S184">D173+G173+J173+P173</f>
        <v>0</v>
      </c>
      <c r="T173" s="75">
        <f aca="true" t="shared" si="32" ref="T173:T184">E173+H173+K173+Q173</f>
        <v>0</v>
      </c>
      <c r="U173" s="155">
        <v>0</v>
      </c>
      <c r="V173" s="35" t="s">
        <v>210</v>
      </c>
      <c r="W173" s="35" t="s">
        <v>43</v>
      </c>
      <c r="X173" s="36">
        <v>0.8</v>
      </c>
      <c r="Y173" s="36" t="s">
        <v>211</v>
      </c>
      <c r="Z173" s="36">
        <v>2.9</v>
      </c>
      <c r="AB173" s="48"/>
    </row>
    <row r="174" spans="2:28" ht="64.5" customHeight="1">
      <c r="B174" s="161" t="s">
        <v>307</v>
      </c>
      <c r="C174" s="162" t="s">
        <v>491</v>
      </c>
      <c r="D174" s="163">
        <v>0</v>
      </c>
      <c r="E174" s="163">
        <v>0</v>
      </c>
      <c r="F174" s="218">
        <v>0</v>
      </c>
      <c r="G174" s="163">
        <v>0</v>
      </c>
      <c r="H174" s="163">
        <v>0</v>
      </c>
      <c r="I174" s="218">
        <v>0</v>
      </c>
      <c r="J174" s="3">
        <v>0</v>
      </c>
      <c r="K174" s="3">
        <v>0</v>
      </c>
      <c r="L174" s="218">
        <v>0</v>
      </c>
      <c r="M174" s="163">
        <v>0</v>
      </c>
      <c r="N174" s="163">
        <v>0</v>
      </c>
      <c r="O174" s="218">
        <v>0</v>
      </c>
      <c r="P174" s="163">
        <v>0</v>
      </c>
      <c r="Q174" s="163">
        <v>0</v>
      </c>
      <c r="R174" s="218">
        <v>0</v>
      </c>
      <c r="S174" s="75">
        <f t="shared" si="31"/>
        <v>0</v>
      </c>
      <c r="T174" s="75">
        <f t="shared" si="32"/>
        <v>0</v>
      </c>
      <c r="U174" s="155">
        <v>0</v>
      </c>
      <c r="V174" s="35" t="s">
        <v>212</v>
      </c>
      <c r="W174" s="35" t="s">
        <v>43</v>
      </c>
      <c r="X174" s="36">
        <v>34.18</v>
      </c>
      <c r="Y174" s="36" t="s">
        <v>213</v>
      </c>
      <c r="Z174" s="36">
        <v>0</v>
      </c>
      <c r="AB174" s="48"/>
    </row>
    <row r="175" spans="2:28" ht="41.25" customHeight="1">
      <c r="B175" s="161" t="s">
        <v>308</v>
      </c>
      <c r="C175" s="162" t="s">
        <v>492</v>
      </c>
      <c r="D175" s="163">
        <v>0</v>
      </c>
      <c r="E175" s="163">
        <v>0</v>
      </c>
      <c r="F175" s="218">
        <v>0</v>
      </c>
      <c r="G175" s="163">
        <v>0</v>
      </c>
      <c r="H175" s="163">
        <v>0</v>
      </c>
      <c r="I175" s="218">
        <v>0</v>
      </c>
      <c r="J175" s="3">
        <v>0</v>
      </c>
      <c r="K175" s="3">
        <v>0</v>
      </c>
      <c r="L175" s="218">
        <v>0</v>
      </c>
      <c r="M175" s="163">
        <v>0</v>
      </c>
      <c r="N175" s="163">
        <v>0</v>
      </c>
      <c r="O175" s="218">
        <v>0</v>
      </c>
      <c r="P175" s="163">
        <v>0</v>
      </c>
      <c r="Q175" s="163">
        <v>0</v>
      </c>
      <c r="R175" s="218">
        <v>0</v>
      </c>
      <c r="S175" s="75">
        <f t="shared" si="31"/>
        <v>0</v>
      </c>
      <c r="T175" s="75">
        <f t="shared" si="32"/>
        <v>0</v>
      </c>
      <c r="U175" s="155">
        <v>0</v>
      </c>
      <c r="V175" s="35" t="s">
        <v>503</v>
      </c>
      <c r="W175" s="35" t="s">
        <v>195</v>
      </c>
      <c r="X175" s="36" t="s">
        <v>48</v>
      </c>
      <c r="Y175" s="36">
        <v>52</v>
      </c>
      <c r="Z175" s="36">
        <v>37.21</v>
      </c>
      <c r="AB175" s="48"/>
    </row>
    <row r="176" spans="2:28" ht="41.25" customHeight="1">
      <c r="B176" s="18" t="s">
        <v>383</v>
      </c>
      <c r="C176" s="18" t="s">
        <v>86</v>
      </c>
      <c r="D176" s="19">
        <f>D177+D178+D179+D180</f>
        <v>0</v>
      </c>
      <c r="E176" s="19">
        <f>E177+E178+E179+E180</f>
        <v>0</v>
      </c>
      <c r="F176" s="218">
        <v>0</v>
      </c>
      <c r="G176" s="19">
        <f>G177+G178+G179+G180</f>
        <v>0</v>
      </c>
      <c r="H176" s="19">
        <f>H177+H178+H179+H180</f>
        <v>0</v>
      </c>
      <c r="I176" s="218">
        <v>0</v>
      </c>
      <c r="J176" s="19">
        <f>J177+J178+J179+J180</f>
        <v>0</v>
      </c>
      <c r="K176" s="19">
        <f>K177+K178+K179+K180</f>
        <v>0</v>
      </c>
      <c r="L176" s="218">
        <v>0</v>
      </c>
      <c r="M176" s="19">
        <f>M177+M178+M179+M180</f>
        <v>0</v>
      </c>
      <c r="N176" s="19">
        <f>N177+N178+N179+N180</f>
        <v>0</v>
      </c>
      <c r="O176" s="218">
        <v>0</v>
      </c>
      <c r="P176" s="19">
        <f>P177+P178+P179+P180</f>
        <v>0</v>
      </c>
      <c r="Q176" s="19">
        <f>Q177+Q178+Q179+Q180</f>
        <v>0</v>
      </c>
      <c r="R176" s="218">
        <v>0</v>
      </c>
      <c r="S176" s="75">
        <f t="shared" si="31"/>
        <v>0</v>
      </c>
      <c r="T176" s="75">
        <f t="shared" si="32"/>
        <v>0</v>
      </c>
      <c r="U176" s="155">
        <v>0</v>
      </c>
      <c r="V176" s="35" t="s">
        <v>504</v>
      </c>
      <c r="W176" s="35" t="s">
        <v>81</v>
      </c>
      <c r="X176" s="36" t="s">
        <v>48</v>
      </c>
      <c r="Y176" s="36">
        <v>102.81</v>
      </c>
      <c r="Z176" s="36">
        <v>117.52</v>
      </c>
      <c r="AB176" s="48"/>
    </row>
    <row r="177" spans="2:28" ht="47.25" customHeight="1">
      <c r="B177" s="161" t="s">
        <v>347</v>
      </c>
      <c r="C177" s="162" t="s">
        <v>493</v>
      </c>
      <c r="D177" s="163">
        <v>0</v>
      </c>
      <c r="E177" s="163">
        <v>0</v>
      </c>
      <c r="F177" s="218">
        <v>0</v>
      </c>
      <c r="G177" s="163">
        <v>0</v>
      </c>
      <c r="H177" s="163">
        <v>0</v>
      </c>
      <c r="I177" s="218">
        <v>0</v>
      </c>
      <c r="J177" s="3">
        <v>0</v>
      </c>
      <c r="K177" s="3">
        <v>0</v>
      </c>
      <c r="L177" s="218">
        <v>0</v>
      </c>
      <c r="M177" s="163">
        <v>0</v>
      </c>
      <c r="N177" s="163">
        <v>0</v>
      </c>
      <c r="O177" s="218">
        <v>0</v>
      </c>
      <c r="P177" s="163">
        <v>0</v>
      </c>
      <c r="Q177" s="163">
        <v>0</v>
      </c>
      <c r="R177" s="218">
        <v>0</v>
      </c>
      <c r="S177" s="75">
        <f t="shared" si="31"/>
        <v>0</v>
      </c>
      <c r="T177" s="75">
        <f t="shared" si="32"/>
        <v>0</v>
      </c>
      <c r="U177" s="155">
        <v>0</v>
      </c>
      <c r="V177" s="76"/>
      <c r="W177" s="35"/>
      <c r="X177" s="36"/>
      <c r="Y177" s="36"/>
      <c r="Z177" s="36"/>
      <c r="AB177" s="48"/>
    </row>
    <row r="178" spans="2:28" ht="33" customHeight="1">
      <c r="B178" s="161" t="s">
        <v>417</v>
      </c>
      <c r="C178" s="162" t="s">
        <v>494</v>
      </c>
      <c r="D178" s="163">
        <v>0</v>
      </c>
      <c r="E178" s="163">
        <v>0</v>
      </c>
      <c r="F178" s="218">
        <v>0</v>
      </c>
      <c r="G178" s="163">
        <v>0</v>
      </c>
      <c r="H178" s="163">
        <v>0</v>
      </c>
      <c r="I178" s="218">
        <v>0</v>
      </c>
      <c r="J178" s="3">
        <v>0</v>
      </c>
      <c r="K178" s="3">
        <v>0</v>
      </c>
      <c r="L178" s="218">
        <v>0</v>
      </c>
      <c r="M178" s="163">
        <v>0</v>
      </c>
      <c r="N178" s="163">
        <v>0</v>
      </c>
      <c r="O178" s="218">
        <v>0</v>
      </c>
      <c r="P178" s="163">
        <v>0</v>
      </c>
      <c r="Q178" s="163">
        <v>0</v>
      </c>
      <c r="R178" s="218">
        <v>0</v>
      </c>
      <c r="S178" s="75">
        <f t="shared" si="31"/>
        <v>0</v>
      </c>
      <c r="T178" s="75">
        <f t="shared" si="32"/>
        <v>0</v>
      </c>
      <c r="U178" s="155">
        <v>0</v>
      </c>
      <c r="V178" s="76"/>
      <c r="W178" s="35"/>
      <c r="X178" s="36"/>
      <c r="Y178" s="36"/>
      <c r="Z178" s="36"/>
      <c r="AB178" s="48"/>
    </row>
    <row r="179" spans="2:28" ht="39" customHeight="1">
      <c r="B179" s="161" t="s">
        <v>495</v>
      </c>
      <c r="C179" s="162" t="s">
        <v>496</v>
      </c>
      <c r="D179" s="163">
        <v>0</v>
      </c>
      <c r="E179" s="163">
        <v>0</v>
      </c>
      <c r="F179" s="218">
        <v>0</v>
      </c>
      <c r="G179" s="163">
        <v>0</v>
      </c>
      <c r="H179" s="163">
        <v>0</v>
      </c>
      <c r="I179" s="218">
        <v>0</v>
      </c>
      <c r="J179" s="3">
        <v>0</v>
      </c>
      <c r="K179" s="3">
        <v>0</v>
      </c>
      <c r="L179" s="218">
        <v>0</v>
      </c>
      <c r="M179" s="163">
        <v>0</v>
      </c>
      <c r="N179" s="163">
        <v>0</v>
      </c>
      <c r="O179" s="218">
        <v>0</v>
      </c>
      <c r="P179" s="163">
        <v>0</v>
      </c>
      <c r="Q179" s="163">
        <v>0</v>
      </c>
      <c r="R179" s="218">
        <v>0</v>
      </c>
      <c r="S179" s="75">
        <f t="shared" si="31"/>
        <v>0</v>
      </c>
      <c r="T179" s="75">
        <f t="shared" si="32"/>
        <v>0</v>
      </c>
      <c r="U179" s="155">
        <v>0</v>
      </c>
      <c r="V179" s="76"/>
      <c r="W179" s="35"/>
      <c r="X179" s="36"/>
      <c r="Y179" s="36"/>
      <c r="Z179" s="36"/>
      <c r="AB179" s="48"/>
    </row>
    <row r="180" spans="2:28" ht="57.75" customHeight="1">
      <c r="B180" s="161" t="s">
        <v>497</v>
      </c>
      <c r="C180" s="162" t="s">
        <v>498</v>
      </c>
      <c r="D180" s="163">
        <v>0</v>
      </c>
      <c r="E180" s="163">
        <v>0</v>
      </c>
      <c r="F180" s="218">
        <v>0</v>
      </c>
      <c r="G180" s="163">
        <v>0</v>
      </c>
      <c r="H180" s="163">
        <v>0</v>
      </c>
      <c r="I180" s="218">
        <v>0</v>
      </c>
      <c r="J180" s="3">
        <v>0</v>
      </c>
      <c r="K180" s="3">
        <v>0</v>
      </c>
      <c r="L180" s="218">
        <v>0</v>
      </c>
      <c r="M180" s="163">
        <v>0</v>
      </c>
      <c r="N180" s="163">
        <v>0</v>
      </c>
      <c r="O180" s="218">
        <v>0</v>
      </c>
      <c r="P180" s="163">
        <v>0</v>
      </c>
      <c r="Q180" s="163">
        <v>0</v>
      </c>
      <c r="R180" s="218">
        <v>0</v>
      </c>
      <c r="S180" s="75">
        <f t="shared" si="31"/>
        <v>0</v>
      </c>
      <c r="T180" s="75">
        <f t="shared" si="32"/>
        <v>0</v>
      </c>
      <c r="U180" s="155">
        <v>0</v>
      </c>
      <c r="V180" s="76"/>
      <c r="W180" s="35"/>
      <c r="X180" s="36"/>
      <c r="Y180" s="36"/>
      <c r="Z180" s="36"/>
      <c r="AB180" s="48"/>
    </row>
    <row r="181" spans="2:28" ht="37.5" customHeight="1">
      <c r="B181" s="18" t="s">
        <v>384</v>
      </c>
      <c r="C181" s="18" t="s">
        <v>499</v>
      </c>
      <c r="D181" s="19">
        <f>D182+D183</f>
        <v>0</v>
      </c>
      <c r="E181" s="19">
        <f>E182+E183</f>
        <v>0</v>
      </c>
      <c r="F181" s="218">
        <v>0</v>
      </c>
      <c r="G181" s="19">
        <f>G182+G183</f>
        <v>0</v>
      </c>
      <c r="H181" s="19">
        <f>H182+H183</f>
        <v>0</v>
      </c>
      <c r="I181" s="218">
        <v>0</v>
      </c>
      <c r="J181" s="19">
        <f>J182+J183</f>
        <v>2500</v>
      </c>
      <c r="K181" s="19">
        <f>K182+K183</f>
        <v>1771.4</v>
      </c>
      <c r="L181" s="218">
        <f>K181/J181</f>
        <v>0.7085600000000001</v>
      </c>
      <c r="M181" s="19">
        <f>M182+M183</f>
        <v>0</v>
      </c>
      <c r="N181" s="19">
        <f>N182+N183</f>
        <v>0</v>
      </c>
      <c r="O181" s="218">
        <v>0</v>
      </c>
      <c r="P181" s="19">
        <f>P182+P183</f>
        <v>0</v>
      </c>
      <c r="Q181" s="19">
        <f>Q182+Q183</f>
        <v>0</v>
      </c>
      <c r="R181" s="218">
        <v>0</v>
      </c>
      <c r="S181" s="75">
        <f t="shared" si="31"/>
        <v>2500</v>
      </c>
      <c r="T181" s="75">
        <f t="shared" si="32"/>
        <v>1771.4</v>
      </c>
      <c r="U181" s="155">
        <f>T181/S181</f>
        <v>0.7085600000000001</v>
      </c>
      <c r="V181" s="76"/>
      <c r="W181" s="35"/>
      <c r="X181" s="36"/>
      <c r="Y181" s="36"/>
      <c r="Z181" s="36"/>
      <c r="AB181" s="48"/>
    </row>
    <row r="182" spans="2:28" ht="35.25" customHeight="1">
      <c r="B182" s="161" t="s">
        <v>420</v>
      </c>
      <c r="C182" s="162" t="s">
        <v>87</v>
      </c>
      <c r="D182" s="163">
        <v>0</v>
      </c>
      <c r="E182" s="163">
        <v>0</v>
      </c>
      <c r="F182" s="218">
        <v>0</v>
      </c>
      <c r="G182" s="163">
        <v>0</v>
      </c>
      <c r="H182" s="163">
        <v>0</v>
      </c>
      <c r="I182" s="218">
        <v>0</v>
      </c>
      <c r="J182" s="3">
        <v>2500</v>
      </c>
      <c r="K182" s="3">
        <v>1771.4</v>
      </c>
      <c r="L182" s="218">
        <f>K182/J182</f>
        <v>0.7085600000000001</v>
      </c>
      <c r="M182" s="163">
        <v>0</v>
      </c>
      <c r="N182" s="163">
        <v>0</v>
      </c>
      <c r="O182" s="218">
        <v>0</v>
      </c>
      <c r="P182" s="163">
        <v>0</v>
      </c>
      <c r="Q182" s="163">
        <v>0</v>
      </c>
      <c r="R182" s="218">
        <v>0</v>
      </c>
      <c r="S182" s="75">
        <f t="shared" si="31"/>
        <v>2500</v>
      </c>
      <c r="T182" s="75">
        <f t="shared" si="32"/>
        <v>1771.4</v>
      </c>
      <c r="U182" s="155">
        <f>T182/S182</f>
        <v>0.7085600000000001</v>
      </c>
      <c r="V182" s="76"/>
      <c r="W182" s="35"/>
      <c r="X182" s="36"/>
      <c r="Y182" s="36"/>
      <c r="Z182" s="36"/>
      <c r="AB182" s="48"/>
    </row>
    <row r="183" spans="2:28" ht="36.75" customHeight="1">
      <c r="B183" s="161" t="s">
        <v>500</v>
      </c>
      <c r="C183" s="162" t="s">
        <v>501</v>
      </c>
      <c r="D183" s="163">
        <v>0</v>
      </c>
      <c r="E183" s="163">
        <v>0</v>
      </c>
      <c r="F183" s="218">
        <v>0</v>
      </c>
      <c r="G183" s="163">
        <v>0</v>
      </c>
      <c r="H183" s="163">
        <v>0</v>
      </c>
      <c r="I183" s="218">
        <v>0</v>
      </c>
      <c r="J183" s="3">
        <v>0</v>
      </c>
      <c r="K183" s="3">
        <v>0</v>
      </c>
      <c r="L183" s="218">
        <v>0</v>
      </c>
      <c r="M183" s="163">
        <v>0</v>
      </c>
      <c r="N183" s="163">
        <v>0</v>
      </c>
      <c r="O183" s="218">
        <v>0</v>
      </c>
      <c r="P183" s="163">
        <v>0</v>
      </c>
      <c r="Q183" s="163">
        <v>0</v>
      </c>
      <c r="R183" s="218">
        <v>0</v>
      </c>
      <c r="S183" s="75">
        <f t="shared" si="31"/>
        <v>0</v>
      </c>
      <c r="T183" s="75">
        <f t="shared" si="32"/>
        <v>0</v>
      </c>
      <c r="U183" s="155">
        <v>0</v>
      </c>
      <c r="V183" s="76"/>
      <c r="W183" s="35"/>
      <c r="X183" s="36"/>
      <c r="Y183" s="36"/>
      <c r="Z183" s="36"/>
      <c r="AB183" s="48"/>
    </row>
    <row r="184" spans="2:28" ht="24" customHeight="1">
      <c r="B184" s="411" t="s">
        <v>153</v>
      </c>
      <c r="C184" s="412"/>
      <c r="D184" s="59">
        <f>D172+D176+D181</f>
        <v>0</v>
      </c>
      <c r="E184" s="59">
        <f>E172+E176+E181</f>
        <v>0</v>
      </c>
      <c r="F184" s="154">
        <v>0</v>
      </c>
      <c r="G184" s="59">
        <f>G172+G176+G181</f>
        <v>0</v>
      </c>
      <c r="H184" s="59">
        <f>H172+H176+H181</f>
        <v>0</v>
      </c>
      <c r="I184" s="154">
        <v>0</v>
      </c>
      <c r="J184" s="59">
        <f>J172+J176+J181</f>
        <v>2500</v>
      </c>
      <c r="K184" s="59">
        <f>K172+K176+K181</f>
        <v>1771.4</v>
      </c>
      <c r="L184" s="154">
        <f>K184/J184</f>
        <v>0.7085600000000001</v>
      </c>
      <c r="M184" s="59">
        <f>M172+M176+M181</f>
        <v>0</v>
      </c>
      <c r="N184" s="59">
        <f>N172+N176+N181</f>
        <v>0</v>
      </c>
      <c r="O184" s="154">
        <v>0</v>
      </c>
      <c r="P184" s="59">
        <f>P172+P176+P181</f>
        <v>0</v>
      </c>
      <c r="Q184" s="59">
        <f>Q172+Q176+Q181</f>
        <v>0</v>
      </c>
      <c r="R184" s="154">
        <v>0</v>
      </c>
      <c r="S184" s="109">
        <f t="shared" si="31"/>
        <v>2500</v>
      </c>
      <c r="T184" s="109">
        <f t="shared" si="32"/>
        <v>1771.4</v>
      </c>
      <c r="U184" s="160">
        <f>T184/S184</f>
        <v>0.7085600000000001</v>
      </c>
      <c r="V184" s="24"/>
      <c r="W184" s="14"/>
      <c r="X184" s="14"/>
      <c r="Y184" s="14"/>
      <c r="Z184" s="14"/>
      <c r="AB184" s="48"/>
    </row>
    <row r="185" spans="2:28" ht="24.75" customHeight="1">
      <c r="B185" s="399" t="s">
        <v>505</v>
      </c>
      <c r="C185" s="400"/>
      <c r="D185" s="400"/>
      <c r="E185" s="400"/>
      <c r="F185" s="400"/>
      <c r="G185" s="400"/>
      <c r="H185" s="400"/>
      <c r="I185" s="400"/>
      <c r="J185" s="400"/>
      <c r="K185" s="400"/>
      <c r="L185" s="400"/>
      <c r="M185" s="400"/>
      <c r="N185" s="400"/>
      <c r="O185" s="400"/>
      <c r="P185" s="400"/>
      <c r="Q185" s="400"/>
      <c r="R185" s="400"/>
      <c r="S185" s="400"/>
      <c r="T185" s="400"/>
      <c r="U185" s="401"/>
      <c r="V185" s="401"/>
      <c r="W185" s="401"/>
      <c r="X185" s="401"/>
      <c r="Y185" s="401"/>
      <c r="Z185" s="402"/>
      <c r="AB185" s="48"/>
    </row>
    <row r="186" spans="1:28" ht="41.25" customHeight="1">
      <c r="A186" s="235"/>
      <c r="B186" s="18" t="s">
        <v>375</v>
      </c>
      <c r="C186" s="18" t="s">
        <v>506</v>
      </c>
      <c r="D186" s="19">
        <f>D187+D188</f>
        <v>0</v>
      </c>
      <c r="E186" s="19">
        <f>E187+E188</f>
        <v>0</v>
      </c>
      <c r="F186" s="218">
        <v>0</v>
      </c>
      <c r="G186" s="19">
        <f>G187+G188</f>
        <v>0</v>
      </c>
      <c r="H186" s="19">
        <f>H187+H188</f>
        <v>0</v>
      </c>
      <c r="I186" s="218">
        <v>0</v>
      </c>
      <c r="J186" s="19">
        <f>J187+J188</f>
        <v>8</v>
      </c>
      <c r="K186" s="19">
        <f>K187+K188</f>
        <v>8</v>
      </c>
      <c r="L186" s="169">
        <f>K186/J186</f>
        <v>1</v>
      </c>
      <c r="M186" s="19">
        <f>M187+M188</f>
        <v>0</v>
      </c>
      <c r="N186" s="19">
        <f>N187+N188</f>
        <v>0</v>
      </c>
      <c r="O186" s="218">
        <v>0</v>
      </c>
      <c r="P186" s="19">
        <f>P187+P188</f>
        <v>0</v>
      </c>
      <c r="Q186" s="19">
        <f>Q187+Q188</f>
        <v>0</v>
      </c>
      <c r="R186" s="218">
        <v>0</v>
      </c>
      <c r="S186" s="75">
        <f>D186+G186+J186+P186</f>
        <v>8</v>
      </c>
      <c r="T186" s="75">
        <f>E186+H186+K186+Q186</f>
        <v>8</v>
      </c>
      <c r="U186" s="155">
        <f>T186/S186</f>
        <v>1</v>
      </c>
      <c r="V186" s="35" t="s">
        <v>116</v>
      </c>
      <c r="W186" s="35" t="s">
        <v>117</v>
      </c>
      <c r="X186" s="279">
        <v>134</v>
      </c>
      <c r="Y186" s="279">
        <v>93</v>
      </c>
      <c r="Z186" s="279">
        <v>98.1</v>
      </c>
      <c r="AA186" s="275"/>
      <c r="AB186" s="48"/>
    </row>
    <row r="187" spans="2:28" ht="47.25" customHeight="1">
      <c r="B187" s="4" t="s">
        <v>305</v>
      </c>
      <c r="C187" s="2" t="s">
        <v>88</v>
      </c>
      <c r="D187" s="3">
        <v>0</v>
      </c>
      <c r="E187" s="3">
        <v>0</v>
      </c>
      <c r="F187" s="218">
        <v>0</v>
      </c>
      <c r="G187" s="3">
        <v>0</v>
      </c>
      <c r="H187" s="3">
        <v>0</v>
      </c>
      <c r="I187" s="218">
        <v>0</v>
      </c>
      <c r="J187" s="3">
        <v>0</v>
      </c>
      <c r="K187" s="3">
        <v>0</v>
      </c>
      <c r="L187" s="169">
        <v>0</v>
      </c>
      <c r="M187" s="3">
        <v>0</v>
      </c>
      <c r="N187" s="3">
        <v>0</v>
      </c>
      <c r="O187" s="218">
        <v>0</v>
      </c>
      <c r="P187" s="3">
        <v>0</v>
      </c>
      <c r="Q187" s="3">
        <v>0</v>
      </c>
      <c r="R187" s="218">
        <v>0</v>
      </c>
      <c r="S187" s="75">
        <f aca="true" t="shared" si="33" ref="S187:S208">D187+G187+J187+P187</f>
        <v>0</v>
      </c>
      <c r="T187" s="75">
        <f aca="true" t="shared" si="34" ref="T187:T208">E187+H187+K187+Q187</f>
        <v>0</v>
      </c>
      <c r="U187" s="155">
        <v>0</v>
      </c>
      <c r="V187" s="35" t="s">
        <v>513</v>
      </c>
      <c r="W187" s="35" t="s">
        <v>43</v>
      </c>
      <c r="X187" s="279" t="s">
        <v>48</v>
      </c>
      <c r="Y187" s="279">
        <v>100</v>
      </c>
      <c r="Z187" s="279">
        <v>117</v>
      </c>
      <c r="AB187" s="48"/>
    </row>
    <row r="188" spans="2:28" ht="51" customHeight="1">
      <c r="B188" s="4" t="s">
        <v>307</v>
      </c>
      <c r="C188" s="2" t="s">
        <v>89</v>
      </c>
      <c r="D188" s="3">
        <v>0</v>
      </c>
      <c r="E188" s="3">
        <v>0</v>
      </c>
      <c r="F188" s="218">
        <v>0</v>
      </c>
      <c r="G188" s="3">
        <v>0</v>
      </c>
      <c r="H188" s="3">
        <v>0</v>
      </c>
      <c r="I188" s="218">
        <v>0</v>
      </c>
      <c r="J188" s="3">
        <v>8</v>
      </c>
      <c r="K188" s="3">
        <v>8</v>
      </c>
      <c r="L188" s="169">
        <f>K188/J188</f>
        <v>1</v>
      </c>
      <c r="M188" s="3">
        <v>0</v>
      </c>
      <c r="N188" s="3">
        <v>0</v>
      </c>
      <c r="O188" s="218">
        <v>0</v>
      </c>
      <c r="P188" s="3">
        <v>0</v>
      </c>
      <c r="Q188" s="3">
        <v>0</v>
      </c>
      <c r="R188" s="218">
        <v>0</v>
      </c>
      <c r="S188" s="75">
        <f t="shared" si="33"/>
        <v>8</v>
      </c>
      <c r="T188" s="75">
        <f t="shared" si="34"/>
        <v>8</v>
      </c>
      <c r="U188" s="155">
        <f>T188/S188</f>
        <v>1</v>
      </c>
      <c r="V188" s="35" t="s">
        <v>514</v>
      </c>
      <c r="W188" s="35" t="s">
        <v>43</v>
      </c>
      <c r="X188" s="279" t="s">
        <v>48</v>
      </c>
      <c r="Y188" s="279">
        <v>100</v>
      </c>
      <c r="Z188" s="279">
        <v>122</v>
      </c>
      <c r="AB188" s="48"/>
    </row>
    <row r="189" spans="2:28" ht="48" customHeight="1">
      <c r="B189" s="18" t="s">
        <v>383</v>
      </c>
      <c r="C189" s="18" t="s">
        <v>507</v>
      </c>
      <c r="D189" s="19">
        <f>D190+D191+D192+D193+D194+D195</f>
        <v>0</v>
      </c>
      <c r="E189" s="19">
        <f>E190+E191+E192+E193+E194+E195</f>
        <v>0</v>
      </c>
      <c r="F189" s="218">
        <v>0</v>
      </c>
      <c r="G189" s="19">
        <f>G190+G191+G192+G193+G194+G195</f>
        <v>0</v>
      </c>
      <c r="H189" s="19">
        <f>H190+H191+H192+H193+H194+H195</f>
        <v>0</v>
      </c>
      <c r="I189" s="218">
        <v>0</v>
      </c>
      <c r="J189" s="19">
        <f>J190+J191+J192+J193+J194+J195</f>
        <v>1152.5</v>
      </c>
      <c r="K189" s="19">
        <f>K190+K191+K192+K193+K194+K195</f>
        <v>1100.52</v>
      </c>
      <c r="L189" s="169">
        <f>K189/J189</f>
        <v>0.9548980477223428</v>
      </c>
      <c r="M189" s="19">
        <f>M190+M191+M192+M193+M194+M195</f>
        <v>0</v>
      </c>
      <c r="N189" s="19">
        <f>N190+N191+N192+N193+N194+N195</f>
        <v>0</v>
      </c>
      <c r="O189" s="218">
        <v>0</v>
      </c>
      <c r="P189" s="19">
        <f>P190+P191+P192+P193+P194+P195</f>
        <v>0</v>
      </c>
      <c r="Q189" s="19">
        <f>Q190+Q191+Q192+Q193+Q194+Q195</f>
        <v>0</v>
      </c>
      <c r="R189" s="218">
        <v>0</v>
      </c>
      <c r="S189" s="75">
        <f t="shared" si="33"/>
        <v>1152.5</v>
      </c>
      <c r="T189" s="75">
        <f t="shared" si="34"/>
        <v>1100.52</v>
      </c>
      <c r="U189" s="155">
        <f>T189/S189</f>
        <v>0.9548980477223428</v>
      </c>
      <c r="V189" s="35" t="s">
        <v>515</v>
      </c>
      <c r="W189" s="35" t="s">
        <v>43</v>
      </c>
      <c r="X189" s="279" t="s">
        <v>48</v>
      </c>
      <c r="Y189" s="279">
        <v>100</v>
      </c>
      <c r="Z189" s="279">
        <v>33</v>
      </c>
      <c r="AB189" s="48"/>
    </row>
    <row r="190" spans="2:28" ht="64.5" customHeight="1">
      <c r="B190" s="4" t="s">
        <v>347</v>
      </c>
      <c r="C190" s="2" t="s">
        <v>90</v>
      </c>
      <c r="D190" s="3">
        <v>0</v>
      </c>
      <c r="E190" s="3">
        <v>0</v>
      </c>
      <c r="F190" s="218">
        <v>0</v>
      </c>
      <c r="G190" s="3">
        <v>0</v>
      </c>
      <c r="H190" s="3">
        <v>0</v>
      </c>
      <c r="I190" s="218">
        <v>0</v>
      </c>
      <c r="J190" s="3">
        <v>0</v>
      </c>
      <c r="K190" s="3">
        <v>0</v>
      </c>
      <c r="L190" s="169">
        <v>0</v>
      </c>
      <c r="M190" s="3">
        <v>0</v>
      </c>
      <c r="N190" s="3">
        <v>0</v>
      </c>
      <c r="O190" s="218">
        <v>0</v>
      </c>
      <c r="P190" s="3">
        <v>0</v>
      </c>
      <c r="Q190" s="3">
        <v>0</v>
      </c>
      <c r="R190" s="218">
        <v>0</v>
      </c>
      <c r="S190" s="75">
        <f t="shared" si="33"/>
        <v>0</v>
      </c>
      <c r="T190" s="75">
        <f t="shared" si="34"/>
        <v>0</v>
      </c>
      <c r="U190" s="155">
        <v>0</v>
      </c>
      <c r="V190" s="35" t="s">
        <v>516</v>
      </c>
      <c r="W190" s="35" t="s">
        <v>43</v>
      </c>
      <c r="X190" s="279" t="s">
        <v>48</v>
      </c>
      <c r="Y190" s="279">
        <v>100</v>
      </c>
      <c r="Z190" s="279">
        <v>76</v>
      </c>
      <c r="AB190" s="48"/>
    </row>
    <row r="191" spans="2:28" ht="47.25" customHeight="1">
      <c r="B191" s="4" t="s">
        <v>417</v>
      </c>
      <c r="C191" s="2" t="s">
        <v>91</v>
      </c>
      <c r="D191" s="3">
        <v>0</v>
      </c>
      <c r="E191" s="3">
        <v>0</v>
      </c>
      <c r="F191" s="218">
        <v>0</v>
      </c>
      <c r="G191" s="3">
        <v>0</v>
      </c>
      <c r="H191" s="3">
        <v>0</v>
      </c>
      <c r="I191" s="218">
        <v>0</v>
      </c>
      <c r="J191" s="3">
        <v>0</v>
      </c>
      <c r="K191" s="3">
        <v>0</v>
      </c>
      <c r="L191" s="169">
        <v>0</v>
      </c>
      <c r="M191" s="3">
        <v>0</v>
      </c>
      <c r="N191" s="3">
        <v>0</v>
      </c>
      <c r="O191" s="218">
        <v>0</v>
      </c>
      <c r="P191" s="3">
        <v>0</v>
      </c>
      <c r="Q191" s="3">
        <v>0</v>
      </c>
      <c r="R191" s="218">
        <v>0</v>
      </c>
      <c r="S191" s="75">
        <f t="shared" si="33"/>
        <v>0</v>
      </c>
      <c r="T191" s="75">
        <f t="shared" si="34"/>
        <v>0</v>
      </c>
      <c r="U191" s="155">
        <v>0</v>
      </c>
      <c r="V191" s="35" t="s">
        <v>517</v>
      </c>
      <c r="W191" s="35" t="s">
        <v>43</v>
      </c>
      <c r="X191" s="279" t="s">
        <v>48</v>
      </c>
      <c r="Y191" s="279">
        <v>100</v>
      </c>
      <c r="Z191" s="279">
        <v>103</v>
      </c>
      <c r="AB191" s="48"/>
    </row>
    <row r="192" spans="2:28" ht="44.25" customHeight="1">
      <c r="B192" s="4" t="s">
        <v>495</v>
      </c>
      <c r="C192" s="2" t="s">
        <v>92</v>
      </c>
      <c r="D192" s="3">
        <v>0</v>
      </c>
      <c r="E192" s="3">
        <v>0</v>
      </c>
      <c r="F192" s="218">
        <v>0</v>
      </c>
      <c r="G192" s="3">
        <v>0</v>
      </c>
      <c r="H192" s="3">
        <v>0</v>
      </c>
      <c r="I192" s="218">
        <v>0</v>
      </c>
      <c r="J192" s="3">
        <v>0</v>
      </c>
      <c r="K192" s="3">
        <v>0</v>
      </c>
      <c r="L192" s="169">
        <v>0</v>
      </c>
      <c r="M192" s="3">
        <v>0</v>
      </c>
      <c r="N192" s="3">
        <v>0</v>
      </c>
      <c r="O192" s="218">
        <v>0</v>
      </c>
      <c r="P192" s="3">
        <v>0</v>
      </c>
      <c r="Q192" s="3">
        <v>0</v>
      </c>
      <c r="R192" s="218">
        <v>0</v>
      </c>
      <c r="S192" s="75">
        <f t="shared" si="33"/>
        <v>0</v>
      </c>
      <c r="T192" s="75">
        <f t="shared" si="34"/>
        <v>0</v>
      </c>
      <c r="U192" s="155">
        <v>0</v>
      </c>
      <c r="V192" s="35" t="s">
        <v>214</v>
      </c>
      <c r="W192" s="35" t="s">
        <v>85</v>
      </c>
      <c r="X192" s="279">
        <v>5760.815</v>
      </c>
      <c r="Y192" s="279">
        <v>20768.486</v>
      </c>
      <c r="Z192" s="279">
        <v>5896.24</v>
      </c>
      <c r="AA192" s="275"/>
      <c r="AB192" s="48"/>
    </row>
    <row r="193" spans="2:28" ht="72.75" customHeight="1">
      <c r="B193" s="4" t="s">
        <v>497</v>
      </c>
      <c r="C193" s="2" t="s">
        <v>93</v>
      </c>
      <c r="D193" s="3">
        <v>0</v>
      </c>
      <c r="E193" s="3">
        <v>0</v>
      </c>
      <c r="F193" s="218">
        <v>0</v>
      </c>
      <c r="G193" s="3">
        <v>0</v>
      </c>
      <c r="H193" s="3">
        <v>0</v>
      </c>
      <c r="I193" s="218">
        <v>0</v>
      </c>
      <c r="J193" s="3">
        <v>288</v>
      </c>
      <c r="K193" s="3">
        <v>245.28</v>
      </c>
      <c r="L193" s="169">
        <f>K193/J193</f>
        <v>0.8516666666666667</v>
      </c>
      <c r="M193" s="3">
        <v>0</v>
      </c>
      <c r="N193" s="3">
        <v>0</v>
      </c>
      <c r="O193" s="218">
        <v>0</v>
      </c>
      <c r="P193" s="3">
        <v>0</v>
      </c>
      <c r="Q193" s="3">
        <v>0</v>
      </c>
      <c r="R193" s="218">
        <v>0</v>
      </c>
      <c r="S193" s="75">
        <f t="shared" si="33"/>
        <v>288</v>
      </c>
      <c r="T193" s="75">
        <f t="shared" si="34"/>
        <v>245.28</v>
      </c>
      <c r="U193" s="155">
        <f>T193/S193</f>
        <v>0.8516666666666667</v>
      </c>
      <c r="V193" s="35" t="s">
        <v>518</v>
      </c>
      <c r="W193" s="35" t="s">
        <v>43</v>
      </c>
      <c r="X193" s="279">
        <v>131.7</v>
      </c>
      <c r="Y193" s="279">
        <v>100</v>
      </c>
      <c r="Z193" s="279">
        <v>29</v>
      </c>
      <c r="AA193" s="275"/>
      <c r="AB193" s="48"/>
    </row>
    <row r="194" spans="2:28" ht="57" customHeight="1">
      <c r="B194" s="4" t="s">
        <v>508</v>
      </c>
      <c r="C194" s="2" t="s">
        <v>94</v>
      </c>
      <c r="D194" s="3">
        <v>0</v>
      </c>
      <c r="E194" s="3">
        <v>0</v>
      </c>
      <c r="F194" s="218">
        <v>0</v>
      </c>
      <c r="G194" s="3">
        <v>0</v>
      </c>
      <c r="H194" s="3">
        <v>0</v>
      </c>
      <c r="I194" s="218">
        <v>0</v>
      </c>
      <c r="J194" s="3">
        <v>170</v>
      </c>
      <c r="K194" s="3">
        <v>164.11</v>
      </c>
      <c r="L194" s="169">
        <f>K194/J194</f>
        <v>0.9653529411764706</v>
      </c>
      <c r="M194" s="3">
        <v>0</v>
      </c>
      <c r="N194" s="3">
        <v>0</v>
      </c>
      <c r="O194" s="218">
        <v>0</v>
      </c>
      <c r="P194" s="3">
        <v>0</v>
      </c>
      <c r="Q194" s="3">
        <v>0</v>
      </c>
      <c r="R194" s="218">
        <v>0</v>
      </c>
      <c r="S194" s="75">
        <f t="shared" si="33"/>
        <v>170</v>
      </c>
      <c r="T194" s="75">
        <f t="shared" si="34"/>
        <v>164.11</v>
      </c>
      <c r="U194" s="155">
        <f>T194/S194</f>
        <v>0.9653529411764706</v>
      </c>
      <c r="V194" s="35" t="s">
        <v>215</v>
      </c>
      <c r="W194" s="35" t="s">
        <v>85</v>
      </c>
      <c r="X194" s="279">
        <v>161.317</v>
      </c>
      <c r="Y194" s="279">
        <v>207</v>
      </c>
      <c r="Z194" s="279">
        <v>191.03</v>
      </c>
      <c r="AA194" s="275"/>
      <c r="AB194" s="48"/>
    </row>
    <row r="195" spans="2:28" ht="84.75" customHeight="1">
      <c r="B195" s="4" t="s">
        <v>509</v>
      </c>
      <c r="C195" s="2" t="s">
        <v>95</v>
      </c>
      <c r="D195" s="3">
        <v>0</v>
      </c>
      <c r="E195" s="3">
        <v>0</v>
      </c>
      <c r="F195" s="218">
        <v>0</v>
      </c>
      <c r="G195" s="3">
        <v>0</v>
      </c>
      <c r="H195" s="3">
        <v>0</v>
      </c>
      <c r="I195" s="218">
        <v>0</v>
      </c>
      <c r="J195" s="3">
        <v>694.5</v>
      </c>
      <c r="K195" s="3">
        <v>691.13</v>
      </c>
      <c r="L195" s="169">
        <f>K195/J195</f>
        <v>0.9951475881929446</v>
      </c>
      <c r="M195" s="3">
        <v>0</v>
      </c>
      <c r="N195" s="3">
        <v>0</v>
      </c>
      <c r="O195" s="218">
        <v>0</v>
      </c>
      <c r="P195" s="3">
        <v>0</v>
      </c>
      <c r="Q195" s="3">
        <v>0</v>
      </c>
      <c r="R195" s="218">
        <v>0</v>
      </c>
      <c r="S195" s="75">
        <f t="shared" si="33"/>
        <v>694.5</v>
      </c>
      <c r="T195" s="75">
        <f t="shared" si="34"/>
        <v>691.13</v>
      </c>
      <c r="U195" s="155">
        <f>T195/S195</f>
        <v>0.9951475881929446</v>
      </c>
      <c r="V195" s="35" t="s">
        <v>519</v>
      </c>
      <c r="W195" s="35" t="s">
        <v>43</v>
      </c>
      <c r="X195" s="279">
        <v>48</v>
      </c>
      <c r="Y195" s="279">
        <v>100</v>
      </c>
      <c r="Z195" s="279">
        <v>92.3</v>
      </c>
      <c r="AA195" s="275"/>
      <c r="AB195" s="48"/>
    </row>
    <row r="196" spans="2:28" ht="30.75" customHeight="1">
      <c r="B196" s="18" t="s">
        <v>384</v>
      </c>
      <c r="C196" s="18" t="s">
        <v>119</v>
      </c>
      <c r="D196" s="19">
        <f>D197+D198+D199</f>
        <v>0</v>
      </c>
      <c r="E196" s="19">
        <f>E197+E198+E199</f>
        <v>0</v>
      </c>
      <c r="F196" s="218">
        <v>0</v>
      </c>
      <c r="G196" s="19">
        <f>G197+G198+G199</f>
        <v>0</v>
      </c>
      <c r="H196" s="19">
        <f>H197+H198+H199</f>
        <v>0</v>
      </c>
      <c r="I196" s="218">
        <v>0</v>
      </c>
      <c r="J196" s="19">
        <f>J197+J198+J199</f>
        <v>0</v>
      </c>
      <c r="K196" s="19">
        <f>K197+K198+K199</f>
        <v>0</v>
      </c>
      <c r="L196" s="169">
        <v>0</v>
      </c>
      <c r="M196" s="19">
        <f>M197+M198+M199</f>
        <v>0</v>
      </c>
      <c r="N196" s="19">
        <f>N197+N198+N199</f>
        <v>0</v>
      </c>
      <c r="O196" s="218">
        <v>0</v>
      </c>
      <c r="P196" s="19">
        <f>P197+P198+P199</f>
        <v>0</v>
      </c>
      <c r="Q196" s="19">
        <f>Q197+Q198+Q199</f>
        <v>0</v>
      </c>
      <c r="R196" s="218">
        <v>0</v>
      </c>
      <c r="S196" s="75">
        <f t="shared" si="33"/>
        <v>0</v>
      </c>
      <c r="T196" s="75">
        <f t="shared" si="34"/>
        <v>0</v>
      </c>
      <c r="U196" s="155">
        <v>0</v>
      </c>
      <c r="V196" s="35" t="s">
        <v>520</v>
      </c>
      <c r="W196" s="35" t="s">
        <v>43</v>
      </c>
      <c r="X196" s="279">
        <v>100</v>
      </c>
      <c r="Y196" s="279">
        <v>100</v>
      </c>
      <c r="Z196" s="279">
        <v>55</v>
      </c>
      <c r="AA196" s="275"/>
      <c r="AB196" s="48"/>
    </row>
    <row r="197" spans="2:28" ht="29.25" customHeight="1">
      <c r="B197" s="4" t="s">
        <v>420</v>
      </c>
      <c r="C197" s="2" t="s">
        <v>96</v>
      </c>
      <c r="D197" s="3">
        <v>0</v>
      </c>
      <c r="E197" s="3">
        <v>0</v>
      </c>
      <c r="F197" s="218">
        <v>0</v>
      </c>
      <c r="G197" s="3">
        <v>0</v>
      </c>
      <c r="H197" s="3">
        <v>0</v>
      </c>
      <c r="I197" s="218">
        <v>0</v>
      </c>
      <c r="J197" s="3">
        <v>0</v>
      </c>
      <c r="K197" s="3">
        <v>0</v>
      </c>
      <c r="L197" s="169">
        <v>0</v>
      </c>
      <c r="M197" s="3">
        <v>0</v>
      </c>
      <c r="N197" s="3">
        <v>0</v>
      </c>
      <c r="O197" s="218">
        <v>0</v>
      </c>
      <c r="P197" s="3">
        <v>0</v>
      </c>
      <c r="Q197" s="3">
        <v>0</v>
      </c>
      <c r="R197" s="218">
        <v>0</v>
      </c>
      <c r="S197" s="75">
        <f t="shared" si="33"/>
        <v>0</v>
      </c>
      <c r="T197" s="75">
        <f t="shared" si="34"/>
        <v>0</v>
      </c>
      <c r="U197" s="155">
        <v>0</v>
      </c>
      <c r="V197" s="35" t="s">
        <v>521</v>
      </c>
      <c r="W197" s="35" t="s">
        <v>43</v>
      </c>
      <c r="X197" s="279">
        <v>100</v>
      </c>
      <c r="Y197" s="279">
        <v>100</v>
      </c>
      <c r="Z197" s="279">
        <v>97</v>
      </c>
      <c r="AA197" s="275"/>
      <c r="AB197" s="48"/>
    </row>
    <row r="198" spans="2:28" ht="27" customHeight="1">
      <c r="B198" s="4" t="s">
        <v>500</v>
      </c>
      <c r="C198" s="2" t="s">
        <v>97</v>
      </c>
      <c r="D198" s="3">
        <v>0</v>
      </c>
      <c r="E198" s="3">
        <v>0</v>
      </c>
      <c r="F198" s="218">
        <v>0</v>
      </c>
      <c r="G198" s="3">
        <v>0</v>
      </c>
      <c r="H198" s="3">
        <v>0</v>
      </c>
      <c r="I198" s="218">
        <v>0</v>
      </c>
      <c r="J198" s="3">
        <v>0</v>
      </c>
      <c r="K198" s="3">
        <v>0</v>
      </c>
      <c r="L198" s="169">
        <v>0</v>
      </c>
      <c r="M198" s="3">
        <v>0</v>
      </c>
      <c r="N198" s="3">
        <v>0</v>
      </c>
      <c r="O198" s="218">
        <v>0</v>
      </c>
      <c r="P198" s="3">
        <v>0</v>
      </c>
      <c r="Q198" s="3">
        <v>0</v>
      </c>
      <c r="R198" s="218">
        <v>0</v>
      </c>
      <c r="S198" s="75">
        <f t="shared" si="33"/>
        <v>0</v>
      </c>
      <c r="T198" s="75">
        <f t="shared" si="34"/>
        <v>0</v>
      </c>
      <c r="U198" s="155">
        <v>0</v>
      </c>
      <c r="V198" s="35" t="s">
        <v>522</v>
      </c>
      <c r="W198" s="35" t="s">
        <v>43</v>
      </c>
      <c r="X198" s="279" t="s">
        <v>48</v>
      </c>
      <c r="Y198" s="279">
        <v>3</v>
      </c>
      <c r="Z198" s="279">
        <v>2</v>
      </c>
      <c r="AA198" s="275"/>
      <c r="AB198" s="48"/>
    </row>
    <row r="199" spans="2:28" ht="39" customHeight="1">
      <c r="B199" s="4" t="s">
        <v>510</v>
      </c>
      <c r="C199" s="2" t="s">
        <v>98</v>
      </c>
      <c r="D199" s="3">
        <v>0</v>
      </c>
      <c r="E199" s="3">
        <v>0</v>
      </c>
      <c r="F199" s="218">
        <v>0</v>
      </c>
      <c r="G199" s="3">
        <v>0</v>
      </c>
      <c r="H199" s="3">
        <v>0</v>
      </c>
      <c r="I199" s="218">
        <v>0</v>
      </c>
      <c r="J199" s="3">
        <v>0</v>
      </c>
      <c r="K199" s="3">
        <v>0</v>
      </c>
      <c r="L199" s="169">
        <v>0</v>
      </c>
      <c r="M199" s="3">
        <v>0</v>
      </c>
      <c r="N199" s="3">
        <v>0</v>
      </c>
      <c r="O199" s="218">
        <v>0</v>
      </c>
      <c r="P199" s="3">
        <v>0</v>
      </c>
      <c r="Q199" s="3">
        <v>0</v>
      </c>
      <c r="R199" s="218">
        <v>0</v>
      </c>
      <c r="S199" s="75">
        <f t="shared" si="33"/>
        <v>0</v>
      </c>
      <c r="T199" s="75">
        <f t="shared" si="34"/>
        <v>0</v>
      </c>
      <c r="U199" s="155">
        <v>0</v>
      </c>
      <c r="V199" s="35" t="s">
        <v>523</v>
      </c>
      <c r="W199" s="35" t="s">
        <v>149</v>
      </c>
      <c r="X199" s="279">
        <v>38</v>
      </c>
      <c r="Y199" s="279">
        <v>49</v>
      </c>
      <c r="Z199" s="279">
        <v>43</v>
      </c>
      <c r="AA199" s="275"/>
      <c r="AB199" s="48"/>
    </row>
    <row r="200" spans="2:28" ht="59.25" customHeight="1">
      <c r="B200" s="18" t="s">
        <v>386</v>
      </c>
      <c r="C200" s="18" t="s">
        <v>511</v>
      </c>
      <c r="D200" s="19">
        <f>D201</f>
        <v>0</v>
      </c>
      <c r="E200" s="19">
        <f>E201</f>
        <v>0</v>
      </c>
      <c r="F200" s="218">
        <v>0</v>
      </c>
      <c r="G200" s="19">
        <f>G201</f>
        <v>0</v>
      </c>
      <c r="H200" s="19">
        <f>H201</f>
        <v>0</v>
      </c>
      <c r="I200" s="218">
        <v>0</v>
      </c>
      <c r="J200" s="19">
        <f>J201</f>
        <v>0</v>
      </c>
      <c r="K200" s="19">
        <f>K201</f>
        <v>0</v>
      </c>
      <c r="L200" s="169">
        <v>0</v>
      </c>
      <c r="M200" s="19">
        <f>M201</f>
        <v>0</v>
      </c>
      <c r="N200" s="19">
        <f>N201</f>
        <v>0</v>
      </c>
      <c r="O200" s="218">
        <v>0</v>
      </c>
      <c r="P200" s="19">
        <f>P201</f>
        <v>0</v>
      </c>
      <c r="Q200" s="19">
        <f>Q201</f>
        <v>0</v>
      </c>
      <c r="R200" s="218">
        <v>0</v>
      </c>
      <c r="S200" s="75">
        <f t="shared" si="33"/>
        <v>0</v>
      </c>
      <c r="T200" s="75">
        <f t="shared" si="34"/>
        <v>0</v>
      </c>
      <c r="U200" s="155">
        <v>0</v>
      </c>
      <c r="V200" s="35" t="s">
        <v>524</v>
      </c>
      <c r="W200" s="35" t="s">
        <v>43</v>
      </c>
      <c r="X200" s="279">
        <v>70.7</v>
      </c>
      <c r="Y200" s="279">
        <v>100</v>
      </c>
      <c r="Z200" s="279">
        <v>78</v>
      </c>
      <c r="AA200" s="275"/>
      <c r="AB200" s="48"/>
    </row>
    <row r="201" spans="2:28" ht="45.75" customHeight="1">
      <c r="B201" s="4" t="s">
        <v>458</v>
      </c>
      <c r="C201" s="2" t="s">
        <v>99</v>
      </c>
      <c r="D201" s="3">
        <v>0</v>
      </c>
      <c r="E201" s="3">
        <v>0</v>
      </c>
      <c r="F201" s="218">
        <v>0</v>
      </c>
      <c r="G201" s="3">
        <v>0</v>
      </c>
      <c r="H201" s="3">
        <v>0</v>
      </c>
      <c r="I201" s="218">
        <v>0</v>
      </c>
      <c r="J201" s="3">
        <v>0</v>
      </c>
      <c r="K201" s="3">
        <v>0</v>
      </c>
      <c r="L201" s="169">
        <v>0</v>
      </c>
      <c r="M201" s="3">
        <v>0</v>
      </c>
      <c r="N201" s="3">
        <v>0</v>
      </c>
      <c r="O201" s="218">
        <v>0</v>
      </c>
      <c r="P201" s="3">
        <v>0</v>
      </c>
      <c r="Q201" s="3">
        <v>0</v>
      </c>
      <c r="R201" s="218">
        <v>0</v>
      </c>
      <c r="S201" s="75">
        <f t="shared" si="33"/>
        <v>0</v>
      </c>
      <c r="T201" s="75">
        <f t="shared" si="34"/>
        <v>0</v>
      </c>
      <c r="U201" s="155">
        <v>0</v>
      </c>
      <c r="V201" s="35" t="s">
        <v>121</v>
      </c>
      <c r="W201" s="35" t="s">
        <v>117</v>
      </c>
      <c r="X201" s="279">
        <v>1360.5</v>
      </c>
      <c r="Y201" s="279">
        <v>1224.4</v>
      </c>
      <c r="Z201" s="279">
        <v>107.5</v>
      </c>
      <c r="AA201" s="275"/>
      <c r="AB201" s="48"/>
    </row>
    <row r="202" spans="2:28" ht="45.75" customHeight="1">
      <c r="B202" s="18" t="s">
        <v>388</v>
      </c>
      <c r="C202" s="18" t="s">
        <v>120</v>
      </c>
      <c r="D202" s="19">
        <f>D203+D204</f>
        <v>0</v>
      </c>
      <c r="E202" s="19">
        <f>E203+E204</f>
        <v>0</v>
      </c>
      <c r="F202" s="218">
        <v>0</v>
      </c>
      <c r="G202" s="19">
        <f>G203+G204</f>
        <v>0</v>
      </c>
      <c r="H202" s="19">
        <f>H203+H204</f>
        <v>0</v>
      </c>
      <c r="I202" s="218">
        <v>0</v>
      </c>
      <c r="J202" s="19">
        <f>J203+J204</f>
        <v>2085</v>
      </c>
      <c r="K202" s="19">
        <f>K203+K204</f>
        <v>2066.06</v>
      </c>
      <c r="L202" s="169">
        <f>K202/J202</f>
        <v>0.990916067146283</v>
      </c>
      <c r="M202" s="19">
        <f>M203+M204</f>
        <v>0</v>
      </c>
      <c r="N202" s="19">
        <f>N203+N204</f>
        <v>0</v>
      </c>
      <c r="O202" s="218">
        <v>0</v>
      </c>
      <c r="P202" s="19">
        <f>P203+P204</f>
        <v>0</v>
      </c>
      <c r="Q202" s="19">
        <f>Q203+Q204</f>
        <v>0</v>
      </c>
      <c r="R202" s="218">
        <v>0</v>
      </c>
      <c r="S202" s="75">
        <f t="shared" si="33"/>
        <v>2085</v>
      </c>
      <c r="T202" s="75">
        <f t="shared" si="34"/>
        <v>2066.06</v>
      </c>
      <c r="U202" s="155">
        <f>T202/S202</f>
        <v>0.990916067146283</v>
      </c>
      <c r="V202" s="35" t="s">
        <v>525</v>
      </c>
      <c r="W202" s="35" t="s">
        <v>43</v>
      </c>
      <c r="X202" s="279">
        <v>74.7</v>
      </c>
      <c r="Y202" s="279">
        <v>100</v>
      </c>
      <c r="Z202" s="279">
        <v>29</v>
      </c>
      <c r="AA202" s="275"/>
      <c r="AB202" s="48"/>
    </row>
    <row r="203" spans="2:28" ht="27.75" customHeight="1">
      <c r="B203" s="4" t="s">
        <v>461</v>
      </c>
      <c r="C203" s="2" t="s">
        <v>100</v>
      </c>
      <c r="D203" s="3">
        <v>0</v>
      </c>
      <c r="E203" s="3">
        <v>0</v>
      </c>
      <c r="F203" s="218">
        <v>0</v>
      </c>
      <c r="G203" s="3">
        <v>0</v>
      </c>
      <c r="H203" s="3">
        <v>0</v>
      </c>
      <c r="I203" s="218">
        <v>0</v>
      </c>
      <c r="J203" s="3">
        <v>1020</v>
      </c>
      <c r="K203" s="3">
        <v>1005.83</v>
      </c>
      <c r="L203" s="169">
        <f>K203/J203</f>
        <v>0.986107843137255</v>
      </c>
      <c r="M203" s="3">
        <v>0</v>
      </c>
      <c r="N203" s="3">
        <v>0</v>
      </c>
      <c r="O203" s="218">
        <v>0</v>
      </c>
      <c r="P203" s="3">
        <v>0</v>
      </c>
      <c r="Q203" s="3">
        <v>0</v>
      </c>
      <c r="R203" s="218">
        <v>0</v>
      </c>
      <c r="S203" s="75">
        <f t="shared" si="33"/>
        <v>1020</v>
      </c>
      <c r="T203" s="75">
        <f t="shared" si="34"/>
        <v>1005.83</v>
      </c>
      <c r="U203" s="155">
        <f>T203/S203</f>
        <v>0.986107843137255</v>
      </c>
      <c r="V203" s="35" t="s">
        <v>526</v>
      </c>
      <c r="W203" s="35" t="s">
        <v>43</v>
      </c>
      <c r="X203" s="279" t="s">
        <v>48</v>
      </c>
      <c r="Y203" s="279">
        <v>100</v>
      </c>
      <c r="Z203" s="279">
        <v>76</v>
      </c>
      <c r="AA203" s="275"/>
      <c r="AB203" s="48"/>
    </row>
    <row r="204" spans="2:28" ht="31.5" customHeight="1">
      <c r="B204" s="4" t="s">
        <v>463</v>
      </c>
      <c r="C204" s="2" t="s">
        <v>101</v>
      </c>
      <c r="D204" s="3">
        <v>0</v>
      </c>
      <c r="E204" s="3">
        <v>0</v>
      </c>
      <c r="F204" s="218">
        <v>0</v>
      </c>
      <c r="G204" s="3">
        <v>0</v>
      </c>
      <c r="H204" s="3">
        <v>0</v>
      </c>
      <c r="I204" s="218">
        <v>0</v>
      </c>
      <c r="J204" s="3">
        <v>1065</v>
      </c>
      <c r="K204" s="3">
        <v>1060.23</v>
      </c>
      <c r="L204" s="169">
        <f>K204/J204</f>
        <v>0.9955211267605634</v>
      </c>
      <c r="M204" s="3">
        <v>0</v>
      </c>
      <c r="N204" s="3">
        <v>0</v>
      </c>
      <c r="O204" s="218">
        <v>0</v>
      </c>
      <c r="P204" s="3">
        <v>0</v>
      </c>
      <c r="Q204" s="3">
        <v>0</v>
      </c>
      <c r="R204" s="218">
        <v>0</v>
      </c>
      <c r="S204" s="75">
        <f t="shared" si="33"/>
        <v>1065</v>
      </c>
      <c r="T204" s="75">
        <f t="shared" si="34"/>
        <v>1060.23</v>
      </c>
      <c r="U204" s="155">
        <f>T204/S204</f>
        <v>0.9955211267605634</v>
      </c>
      <c r="V204" s="35" t="s">
        <v>527</v>
      </c>
      <c r="W204" s="35" t="s">
        <v>43</v>
      </c>
      <c r="X204" s="279" t="s">
        <v>48</v>
      </c>
      <c r="Y204" s="279">
        <v>100</v>
      </c>
      <c r="Z204" s="279">
        <v>97</v>
      </c>
      <c r="AA204" s="275"/>
      <c r="AB204" s="48"/>
    </row>
    <row r="205" spans="2:28" ht="41.25" customHeight="1">
      <c r="B205" s="18" t="s">
        <v>469</v>
      </c>
      <c r="C205" s="18" t="s">
        <v>198</v>
      </c>
      <c r="D205" s="19">
        <f>D206+D207</f>
        <v>0</v>
      </c>
      <c r="E205" s="19">
        <f>E206+E207</f>
        <v>0</v>
      </c>
      <c r="F205" s="218">
        <v>0</v>
      </c>
      <c r="G205" s="19">
        <f>G206+G207</f>
        <v>0</v>
      </c>
      <c r="H205" s="19">
        <f>H206+H207</f>
        <v>0</v>
      </c>
      <c r="I205" s="218">
        <v>0</v>
      </c>
      <c r="J205" s="19">
        <f>J206+J207</f>
        <v>0</v>
      </c>
      <c r="K205" s="19">
        <f>K206+K207</f>
        <v>0</v>
      </c>
      <c r="L205" s="169">
        <v>0</v>
      </c>
      <c r="M205" s="19">
        <f>M206+M207</f>
        <v>0</v>
      </c>
      <c r="N205" s="19">
        <f>N206+N207</f>
        <v>0</v>
      </c>
      <c r="O205" s="218">
        <v>0</v>
      </c>
      <c r="P205" s="19">
        <f>P206+P207</f>
        <v>0</v>
      </c>
      <c r="Q205" s="19">
        <f>Q206+Q207</f>
        <v>0</v>
      </c>
      <c r="R205" s="218">
        <v>0</v>
      </c>
      <c r="S205" s="75">
        <f t="shared" si="33"/>
        <v>0</v>
      </c>
      <c r="T205" s="75">
        <f t="shared" si="34"/>
        <v>0</v>
      </c>
      <c r="U205" s="155">
        <v>0</v>
      </c>
      <c r="V205" s="76"/>
      <c r="W205" s="35"/>
      <c r="X205" s="36"/>
      <c r="Y205" s="36"/>
      <c r="Z205" s="36"/>
      <c r="AB205" s="48"/>
    </row>
    <row r="206" spans="2:28" ht="47.25" customHeight="1">
      <c r="B206" s="4" t="s">
        <v>471</v>
      </c>
      <c r="C206" s="2" t="s">
        <v>199</v>
      </c>
      <c r="D206" s="3">
        <v>0</v>
      </c>
      <c r="E206" s="3">
        <v>0</v>
      </c>
      <c r="F206" s="218">
        <v>0</v>
      </c>
      <c r="G206" s="3">
        <v>0</v>
      </c>
      <c r="H206" s="3">
        <v>0</v>
      </c>
      <c r="I206" s="218">
        <v>0</v>
      </c>
      <c r="J206" s="3">
        <v>0</v>
      </c>
      <c r="K206" s="3">
        <v>0</v>
      </c>
      <c r="L206" s="169">
        <v>0</v>
      </c>
      <c r="M206" s="3">
        <v>0</v>
      </c>
      <c r="N206" s="3">
        <v>0</v>
      </c>
      <c r="O206" s="218">
        <v>0</v>
      </c>
      <c r="P206" s="3">
        <v>0</v>
      </c>
      <c r="Q206" s="3">
        <v>0</v>
      </c>
      <c r="R206" s="218">
        <v>0</v>
      </c>
      <c r="S206" s="75">
        <f t="shared" si="33"/>
        <v>0</v>
      </c>
      <c r="T206" s="75">
        <f t="shared" si="34"/>
        <v>0</v>
      </c>
      <c r="U206" s="155">
        <v>0</v>
      </c>
      <c r="V206" s="76"/>
      <c r="W206" s="35"/>
      <c r="X206" s="36"/>
      <c r="Y206" s="36"/>
      <c r="Z206" s="36"/>
      <c r="AB206" s="48"/>
    </row>
    <row r="207" spans="2:28" ht="137.25" customHeight="1">
      <c r="B207" s="4" t="s">
        <v>473</v>
      </c>
      <c r="C207" s="2" t="s">
        <v>512</v>
      </c>
      <c r="D207" s="3">
        <v>0</v>
      </c>
      <c r="E207" s="3">
        <v>0</v>
      </c>
      <c r="F207" s="218">
        <v>0</v>
      </c>
      <c r="G207" s="3">
        <v>0</v>
      </c>
      <c r="H207" s="3">
        <v>0</v>
      </c>
      <c r="I207" s="218">
        <v>0</v>
      </c>
      <c r="J207" s="3">
        <v>0</v>
      </c>
      <c r="K207" s="3">
        <v>0</v>
      </c>
      <c r="L207" s="169">
        <v>0</v>
      </c>
      <c r="M207" s="3">
        <v>0</v>
      </c>
      <c r="N207" s="3">
        <v>0</v>
      </c>
      <c r="O207" s="218">
        <v>0</v>
      </c>
      <c r="P207" s="3">
        <v>0</v>
      </c>
      <c r="Q207" s="3">
        <v>0</v>
      </c>
      <c r="R207" s="218">
        <v>0</v>
      </c>
      <c r="S207" s="75">
        <f t="shared" si="33"/>
        <v>0</v>
      </c>
      <c r="T207" s="75">
        <f t="shared" si="34"/>
        <v>0</v>
      </c>
      <c r="U207" s="155">
        <v>0</v>
      </c>
      <c r="V207" s="76"/>
      <c r="W207" s="35"/>
      <c r="X207" s="36"/>
      <c r="Y207" s="36"/>
      <c r="Z207" s="36"/>
      <c r="AB207" s="48"/>
    </row>
    <row r="208" spans="2:28" ht="27" customHeight="1">
      <c r="B208" s="337" t="s">
        <v>158</v>
      </c>
      <c r="C208" s="338"/>
      <c r="D208" s="59">
        <f>D186+D189+D196+D200+D202+D205</f>
        <v>0</v>
      </c>
      <c r="E208" s="59">
        <f>E186+E189+E196+E200+E202+E205</f>
        <v>0</v>
      </c>
      <c r="F208" s="154">
        <v>0</v>
      </c>
      <c r="G208" s="59">
        <f>G186+G189+G196+G200+G202+G205</f>
        <v>0</v>
      </c>
      <c r="H208" s="59">
        <f>H186+H189+H196+H200+H202+H205</f>
        <v>0</v>
      </c>
      <c r="I208" s="154">
        <v>0</v>
      </c>
      <c r="J208" s="59">
        <f>J186+J189+J196+J200+J202+J205</f>
        <v>3245.5</v>
      </c>
      <c r="K208" s="59">
        <f>K186+K189+K196+K200+K202+K205</f>
        <v>3174.58</v>
      </c>
      <c r="L208" s="154">
        <f>K208/J208</f>
        <v>0.9781482052072099</v>
      </c>
      <c r="M208" s="59">
        <f>M186+M189+M196+M200+M202+M205</f>
        <v>0</v>
      </c>
      <c r="N208" s="59">
        <f>N186+N189+N196+N200+N202+N205</f>
        <v>0</v>
      </c>
      <c r="O208" s="154">
        <v>0</v>
      </c>
      <c r="P208" s="59">
        <f>P186+P189+P196+P200+P202+P205</f>
        <v>0</v>
      </c>
      <c r="Q208" s="59">
        <f>Q186+Q189+Q196+Q200+Q202+Q205</f>
        <v>0</v>
      </c>
      <c r="R208" s="154">
        <v>0</v>
      </c>
      <c r="S208" s="109">
        <f t="shared" si="33"/>
        <v>3245.5</v>
      </c>
      <c r="T208" s="109">
        <f t="shared" si="34"/>
        <v>3174.58</v>
      </c>
      <c r="U208" s="160">
        <f>T208/S208</f>
        <v>0.9781482052072099</v>
      </c>
      <c r="V208" s="217"/>
      <c r="W208" s="123"/>
      <c r="X208" s="123"/>
      <c r="Y208" s="123"/>
      <c r="Z208" s="123"/>
      <c r="AB208" s="48"/>
    </row>
    <row r="209" spans="2:28" ht="30.75" customHeight="1">
      <c r="B209" s="339" t="s">
        <v>528</v>
      </c>
      <c r="C209" s="340"/>
      <c r="D209" s="340"/>
      <c r="E209" s="340"/>
      <c r="F209" s="340"/>
      <c r="G209" s="340"/>
      <c r="H209" s="340"/>
      <c r="I209" s="340"/>
      <c r="J209" s="340"/>
      <c r="K209" s="340"/>
      <c r="L209" s="340"/>
      <c r="M209" s="340"/>
      <c r="N209" s="340"/>
      <c r="O209" s="340"/>
      <c r="P209" s="340"/>
      <c r="Q209" s="340"/>
      <c r="R209" s="340"/>
      <c r="S209" s="340"/>
      <c r="T209" s="340"/>
      <c r="U209" s="340"/>
      <c r="V209" s="403"/>
      <c r="W209" s="403"/>
      <c r="X209" s="403"/>
      <c r="Y209" s="403"/>
      <c r="Z209" s="404"/>
      <c r="AB209" s="48"/>
    </row>
    <row r="210" spans="2:28" ht="60.75" customHeight="1">
      <c r="B210" s="79" t="s">
        <v>38</v>
      </c>
      <c r="C210" s="15" t="s">
        <v>529</v>
      </c>
      <c r="D210" s="16">
        <f>D211+D212</f>
        <v>0</v>
      </c>
      <c r="E210" s="16">
        <f>E211+E212</f>
        <v>0</v>
      </c>
      <c r="F210" s="167">
        <v>0</v>
      </c>
      <c r="G210" s="16">
        <f>G211+G212</f>
        <v>3117</v>
      </c>
      <c r="H210" s="16">
        <f>H211+H212</f>
        <v>3116.6</v>
      </c>
      <c r="I210" s="167">
        <f>H210/G210</f>
        <v>0.9998716714789861</v>
      </c>
      <c r="J210" s="16">
        <f>J211+J212</f>
        <v>462</v>
      </c>
      <c r="K210" s="16">
        <f>K211+K212</f>
        <v>442.8</v>
      </c>
      <c r="L210" s="171">
        <f>K210/J210</f>
        <v>0.9584415584415584</v>
      </c>
      <c r="M210" s="16">
        <f>M211+M212</f>
        <v>0</v>
      </c>
      <c r="N210" s="16">
        <f>N211+N212</f>
        <v>0</v>
      </c>
      <c r="O210" s="167">
        <v>0</v>
      </c>
      <c r="P210" s="16">
        <f>P211+P212</f>
        <v>0</v>
      </c>
      <c r="Q210" s="16">
        <f>Q211+Q212</f>
        <v>0</v>
      </c>
      <c r="R210" s="236">
        <v>0</v>
      </c>
      <c r="S210" s="25">
        <f aca="true" t="shared" si="35" ref="S210:T212">D210+G210+J210+P210</f>
        <v>3579</v>
      </c>
      <c r="T210" s="25">
        <f t="shared" si="35"/>
        <v>3559.4</v>
      </c>
      <c r="U210" s="155">
        <f>T210/S210</f>
        <v>0.9945236099469126</v>
      </c>
      <c r="V210" s="35" t="s">
        <v>532</v>
      </c>
      <c r="W210" s="35" t="s">
        <v>43</v>
      </c>
      <c r="X210" s="36">
        <v>100</v>
      </c>
      <c r="Y210" s="36">
        <v>100</v>
      </c>
      <c r="Z210" s="36">
        <v>100</v>
      </c>
      <c r="AA210" s="275"/>
      <c r="AB210" s="48"/>
    </row>
    <row r="211" spans="2:28" ht="60" customHeight="1">
      <c r="B211" s="2" t="s">
        <v>375</v>
      </c>
      <c r="C211" s="2" t="s">
        <v>530</v>
      </c>
      <c r="D211" s="3">
        <v>0</v>
      </c>
      <c r="E211" s="3">
        <v>0</v>
      </c>
      <c r="F211" s="167">
        <v>0</v>
      </c>
      <c r="G211" s="3">
        <v>3117</v>
      </c>
      <c r="H211" s="3">
        <v>3116.6</v>
      </c>
      <c r="I211" s="167">
        <f>H211/G211</f>
        <v>0.9998716714789861</v>
      </c>
      <c r="J211" s="3">
        <v>462</v>
      </c>
      <c r="K211" s="3">
        <v>442.8</v>
      </c>
      <c r="L211" s="171">
        <f>K211/J211</f>
        <v>0.9584415584415584</v>
      </c>
      <c r="M211" s="3">
        <v>0</v>
      </c>
      <c r="N211" s="3">
        <v>0</v>
      </c>
      <c r="O211" s="167">
        <v>0</v>
      </c>
      <c r="P211" s="3">
        <v>0</v>
      </c>
      <c r="Q211" s="3">
        <v>0</v>
      </c>
      <c r="R211" s="236">
        <v>0</v>
      </c>
      <c r="S211" s="25">
        <f t="shared" si="35"/>
        <v>3579</v>
      </c>
      <c r="T211" s="25">
        <f t="shared" si="35"/>
        <v>3559.4</v>
      </c>
      <c r="U211" s="155">
        <f>T211/S211</f>
        <v>0.9945236099469126</v>
      </c>
      <c r="V211" s="35" t="s">
        <v>533</v>
      </c>
      <c r="W211" s="35" t="s">
        <v>43</v>
      </c>
      <c r="X211" s="36">
        <v>100</v>
      </c>
      <c r="Y211" s="36">
        <v>100</v>
      </c>
      <c r="Z211" s="36">
        <v>100</v>
      </c>
      <c r="AA211" s="275"/>
      <c r="AB211" s="48"/>
    </row>
    <row r="212" spans="2:28" ht="57.75" customHeight="1">
      <c r="B212" s="2" t="s">
        <v>383</v>
      </c>
      <c r="C212" s="2" t="s">
        <v>531</v>
      </c>
      <c r="D212" s="3">
        <v>0</v>
      </c>
      <c r="E212" s="3">
        <v>0</v>
      </c>
      <c r="F212" s="167">
        <v>0</v>
      </c>
      <c r="G212" s="3">
        <v>0</v>
      </c>
      <c r="H212" s="3">
        <v>0</v>
      </c>
      <c r="I212" s="167">
        <v>0</v>
      </c>
      <c r="J212" s="3">
        <v>0</v>
      </c>
      <c r="K212" s="3">
        <v>0</v>
      </c>
      <c r="L212" s="171">
        <v>0</v>
      </c>
      <c r="M212" s="3">
        <v>0</v>
      </c>
      <c r="N212" s="3">
        <v>0</v>
      </c>
      <c r="O212" s="167">
        <v>0</v>
      </c>
      <c r="P212" s="3">
        <v>0</v>
      </c>
      <c r="Q212" s="3">
        <v>0</v>
      </c>
      <c r="R212" s="236">
        <v>0</v>
      </c>
      <c r="S212" s="25">
        <f t="shared" si="35"/>
        <v>0</v>
      </c>
      <c r="T212" s="25">
        <f t="shared" si="35"/>
        <v>0</v>
      </c>
      <c r="U212" s="155">
        <v>0</v>
      </c>
      <c r="V212" s="35" t="s">
        <v>534</v>
      </c>
      <c r="W212" s="35" t="s">
        <v>43</v>
      </c>
      <c r="X212" s="36">
        <v>80</v>
      </c>
      <c r="Y212" s="36">
        <v>3.52</v>
      </c>
      <c r="Z212" s="36">
        <v>3.52</v>
      </c>
      <c r="AA212" s="275"/>
      <c r="AB212" s="48"/>
    </row>
    <row r="213" spans="2:28" ht="23.25" customHeight="1">
      <c r="B213" s="294" t="s">
        <v>1033</v>
      </c>
      <c r="C213" s="294"/>
      <c r="D213" s="109">
        <f>D210</f>
        <v>0</v>
      </c>
      <c r="E213" s="109">
        <f>E210</f>
        <v>0</v>
      </c>
      <c r="F213" s="168">
        <v>0</v>
      </c>
      <c r="G213" s="109">
        <f>G210</f>
        <v>3117</v>
      </c>
      <c r="H213" s="109">
        <f>H210</f>
        <v>3116.6</v>
      </c>
      <c r="I213" s="168">
        <f>H213/G213</f>
        <v>0.9998716714789861</v>
      </c>
      <c r="J213" s="109">
        <f>J210</f>
        <v>462</v>
      </c>
      <c r="K213" s="109">
        <f>K210</f>
        <v>442.8</v>
      </c>
      <c r="L213" s="168">
        <f>K213/J213</f>
        <v>0.9584415584415584</v>
      </c>
      <c r="M213" s="109">
        <f>M210</f>
        <v>0</v>
      </c>
      <c r="N213" s="109">
        <f>N210</f>
        <v>0</v>
      </c>
      <c r="O213" s="168">
        <v>0</v>
      </c>
      <c r="P213" s="109">
        <f>P210</f>
        <v>0</v>
      </c>
      <c r="Q213" s="109">
        <f>Q210</f>
        <v>0</v>
      </c>
      <c r="R213" s="168">
        <v>0</v>
      </c>
      <c r="S213" s="109">
        <f>S210</f>
        <v>3579</v>
      </c>
      <c r="T213" s="109">
        <f>T210</f>
        <v>3559.4</v>
      </c>
      <c r="U213" s="160">
        <f>T213/S213</f>
        <v>0.9945236099469126</v>
      </c>
      <c r="V213" s="24"/>
      <c r="W213" s="14"/>
      <c r="X213" s="14"/>
      <c r="Y213" s="14"/>
      <c r="Z213" s="14"/>
      <c r="AB213" s="48"/>
    </row>
    <row r="214" spans="2:28" ht="22.5" customHeight="1">
      <c r="B214" s="321" t="s">
        <v>535</v>
      </c>
      <c r="C214" s="335"/>
      <c r="D214" s="335"/>
      <c r="E214" s="335"/>
      <c r="F214" s="335"/>
      <c r="G214" s="335"/>
      <c r="H214" s="335"/>
      <c r="I214" s="335"/>
      <c r="J214" s="335"/>
      <c r="K214" s="335"/>
      <c r="L214" s="335"/>
      <c r="M214" s="335"/>
      <c r="N214" s="335"/>
      <c r="O214" s="335"/>
      <c r="P214" s="335"/>
      <c r="Q214" s="335"/>
      <c r="R214" s="335"/>
      <c r="S214" s="335"/>
      <c r="T214" s="335"/>
      <c r="U214" s="335"/>
      <c r="V214" s="336"/>
      <c r="W214" s="336"/>
      <c r="X214" s="336"/>
      <c r="Y214" s="336"/>
      <c r="Z214" s="336"/>
      <c r="AB214" s="48"/>
    </row>
    <row r="215" spans="2:28" ht="49.5" customHeight="1">
      <c r="B215" s="18" t="s">
        <v>375</v>
      </c>
      <c r="C215" s="18" t="s">
        <v>102</v>
      </c>
      <c r="D215" s="19">
        <v>0</v>
      </c>
      <c r="E215" s="19">
        <v>0</v>
      </c>
      <c r="F215" s="167">
        <v>0</v>
      </c>
      <c r="G215" s="19">
        <v>0</v>
      </c>
      <c r="H215" s="19">
        <v>0</v>
      </c>
      <c r="I215" s="167">
        <v>0</v>
      </c>
      <c r="J215" s="19">
        <v>0</v>
      </c>
      <c r="K215" s="19">
        <v>0</v>
      </c>
      <c r="L215" s="171">
        <v>0</v>
      </c>
      <c r="M215" s="19">
        <v>0</v>
      </c>
      <c r="N215" s="19">
        <v>0</v>
      </c>
      <c r="O215" s="167">
        <v>0</v>
      </c>
      <c r="P215" s="19">
        <v>0</v>
      </c>
      <c r="Q215" s="19">
        <v>0</v>
      </c>
      <c r="R215" s="167">
        <v>0</v>
      </c>
      <c r="S215" s="25">
        <f>D215+G215+J215+P215</f>
        <v>0</v>
      </c>
      <c r="T215" s="25">
        <f>E215+H215+K215+Q215</f>
        <v>0</v>
      </c>
      <c r="U215" s="155">
        <v>0</v>
      </c>
      <c r="V215" s="35" t="s">
        <v>550</v>
      </c>
      <c r="W215" s="35" t="s">
        <v>43</v>
      </c>
      <c r="X215" s="36">
        <v>100</v>
      </c>
      <c r="Y215" s="36">
        <v>100</v>
      </c>
      <c r="Z215" s="36">
        <v>100</v>
      </c>
      <c r="AA215" s="275"/>
      <c r="AB215" s="275"/>
    </row>
    <row r="216" spans="2:28" ht="44.25" customHeight="1">
      <c r="B216" s="18" t="s">
        <v>383</v>
      </c>
      <c r="C216" s="18" t="s">
        <v>536</v>
      </c>
      <c r="D216" s="19">
        <f>D217+D218</f>
        <v>0</v>
      </c>
      <c r="E216" s="19">
        <f>E217+E218</f>
        <v>0</v>
      </c>
      <c r="F216" s="167">
        <v>0</v>
      </c>
      <c r="G216" s="19">
        <f>G217+G218</f>
        <v>0</v>
      </c>
      <c r="H216" s="19">
        <f>H217+H218</f>
        <v>0</v>
      </c>
      <c r="I216" s="167">
        <v>0</v>
      </c>
      <c r="J216" s="19">
        <f>J217+J218</f>
        <v>0</v>
      </c>
      <c r="K216" s="19">
        <f>K217+K218</f>
        <v>0</v>
      </c>
      <c r="L216" s="171">
        <v>0</v>
      </c>
      <c r="M216" s="19">
        <f>M217+M218</f>
        <v>0</v>
      </c>
      <c r="N216" s="19">
        <f>N217+N218</f>
        <v>0</v>
      </c>
      <c r="O216" s="167">
        <v>0</v>
      </c>
      <c r="P216" s="19">
        <f>P217+P218</f>
        <v>0</v>
      </c>
      <c r="Q216" s="19">
        <f>Q217+Q218</f>
        <v>0</v>
      </c>
      <c r="R216" s="167">
        <v>0</v>
      </c>
      <c r="S216" s="25">
        <f aca="true" t="shared" si="36" ref="S216:S235">D216+G216+J216+P216</f>
        <v>0</v>
      </c>
      <c r="T216" s="25">
        <f aca="true" t="shared" si="37" ref="T216:T235">E216+H216+K216+Q216</f>
        <v>0</v>
      </c>
      <c r="U216" s="155">
        <v>0</v>
      </c>
      <c r="V216" s="35" t="s">
        <v>551</v>
      </c>
      <c r="W216" s="35" t="s">
        <v>43</v>
      </c>
      <c r="X216" s="36">
        <v>100</v>
      </c>
      <c r="Y216" s="36">
        <v>100</v>
      </c>
      <c r="Z216" s="36">
        <v>100</v>
      </c>
      <c r="AA216" s="275"/>
      <c r="AB216" s="275"/>
    </row>
    <row r="217" spans="2:28" ht="45.75" customHeight="1">
      <c r="B217" s="4" t="s">
        <v>347</v>
      </c>
      <c r="C217" s="2" t="s">
        <v>103</v>
      </c>
      <c r="D217" s="3">
        <v>0</v>
      </c>
      <c r="E217" s="3">
        <v>0</v>
      </c>
      <c r="F217" s="167">
        <v>0</v>
      </c>
      <c r="G217" s="3">
        <v>0</v>
      </c>
      <c r="H217" s="3">
        <v>0</v>
      </c>
      <c r="I217" s="167">
        <v>0</v>
      </c>
      <c r="J217" s="3">
        <v>0</v>
      </c>
      <c r="K217" s="3">
        <v>0</v>
      </c>
      <c r="L217" s="171">
        <v>0</v>
      </c>
      <c r="M217" s="3">
        <v>0</v>
      </c>
      <c r="N217" s="3">
        <v>0</v>
      </c>
      <c r="O217" s="167">
        <v>0</v>
      </c>
      <c r="P217" s="3">
        <v>0</v>
      </c>
      <c r="Q217" s="3">
        <v>0</v>
      </c>
      <c r="R217" s="167">
        <v>0</v>
      </c>
      <c r="S217" s="25">
        <f t="shared" si="36"/>
        <v>0</v>
      </c>
      <c r="T217" s="25">
        <f t="shared" si="37"/>
        <v>0</v>
      </c>
      <c r="U217" s="155">
        <v>0</v>
      </c>
      <c r="V217" s="35" t="s">
        <v>552</v>
      </c>
      <c r="W217" s="35" t="s">
        <v>43</v>
      </c>
      <c r="X217" s="36">
        <v>100</v>
      </c>
      <c r="Y217" s="36">
        <v>100</v>
      </c>
      <c r="Z217" s="36">
        <v>100</v>
      </c>
      <c r="AA217" s="275"/>
      <c r="AB217" s="275"/>
    </row>
    <row r="218" spans="2:28" ht="51.75" customHeight="1">
      <c r="B218" s="4" t="s">
        <v>417</v>
      </c>
      <c r="C218" s="2" t="s">
        <v>537</v>
      </c>
      <c r="D218" s="3">
        <v>0</v>
      </c>
      <c r="E218" s="3">
        <v>0</v>
      </c>
      <c r="F218" s="167">
        <v>0</v>
      </c>
      <c r="G218" s="3">
        <v>0</v>
      </c>
      <c r="H218" s="3">
        <v>0</v>
      </c>
      <c r="I218" s="167">
        <v>0</v>
      </c>
      <c r="J218" s="3">
        <v>0</v>
      </c>
      <c r="K218" s="3">
        <v>0</v>
      </c>
      <c r="L218" s="171">
        <v>0</v>
      </c>
      <c r="M218" s="3">
        <v>0</v>
      </c>
      <c r="N218" s="3">
        <v>0</v>
      </c>
      <c r="O218" s="167">
        <v>0</v>
      </c>
      <c r="P218" s="3">
        <v>0</v>
      </c>
      <c r="Q218" s="3">
        <v>0</v>
      </c>
      <c r="R218" s="167">
        <v>0</v>
      </c>
      <c r="S218" s="25">
        <f t="shared" si="36"/>
        <v>0</v>
      </c>
      <c r="T218" s="25">
        <f t="shared" si="37"/>
        <v>0</v>
      </c>
      <c r="U218" s="155">
        <v>0</v>
      </c>
      <c r="V218" s="35" t="s">
        <v>553</v>
      </c>
      <c r="W218" s="35" t="s">
        <v>43</v>
      </c>
      <c r="X218" s="36">
        <v>100</v>
      </c>
      <c r="Y218" s="36">
        <v>100</v>
      </c>
      <c r="Z218" s="36">
        <v>100</v>
      </c>
      <c r="AA218" s="275"/>
      <c r="AB218" s="275"/>
    </row>
    <row r="219" spans="2:28" ht="56.25" customHeight="1">
      <c r="B219" s="18" t="s">
        <v>384</v>
      </c>
      <c r="C219" s="18" t="s">
        <v>538</v>
      </c>
      <c r="D219" s="19">
        <f>D220+D221+D222+D223+D224+D225+D226</f>
        <v>0</v>
      </c>
      <c r="E219" s="19">
        <f>E220+E221+E222+E223+E224+E225+E226</f>
        <v>0</v>
      </c>
      <c r="F219" s="167">
        <v>0</v>
      </c>
      <c r="G219" s="19">
        <f>G220+G221+G222+G223+G224+G225+G226</f>
        <v>0</v>
      </c>
      <c r="H219" s="19">
        <f>H220+H221+H222+H223+H224+H225+H226</f>
        <v>0</v>
      </c>
      <c r="I219" s="167">
        <v>0</v>
      </c>
      <c r="J219" s="19">
        <f>J220+J221+J222+J223+J224+J225+J226</f>
        <v>0</v>
      </c>
      <c r="K219" s="19">
        <f>K220+K221+K222+K223+K224+K225+K226</f>
        <v>0</v>
      </c>
      <c r="L219" s="171">
        <v>0</v>
      </c>
      <c r="M219" s="19">
        <f>M220+M221+M222+M223+M224+M225+M226</f>
        <v>0</v>
      </c>
      <c r="N219" s="19">
        <f>N220+N221+N222+N223+N224+N225+N226</f>
        <v>0</v>
      </c>
      <c r="O219" s="167">
        <v>0</v>
      </c>
      <c r="P219" s="19">
        <f>P220+P221+P222+P223+P224+P225+P226</f>
        <v>0</v>
      </c>
      <c r="Q219" s="19">
        <f>Q220+Q221+Q222+Q223+Q224+Q225+Q226</f>
        <v>0</v>
      </c>
      <c r="R219" s="167">
        <v>0</v>
      </c>
      <c r="S219" s="25">
        <f t="shared" si="36"/>
        <v>0</v>
      </c>
      <c r="T219" s="25">
        <f t="shared" si="37"/>
        <v>0</v>
      </c>
      <c r="U219" s="155">
        <v>0</v>
      </c>
      <c r="V219" s="35" t="s">
        <v>554</v>
      </c>
      <c r="W219" s="35" t="s">
        <v>43</v>
      </c>
      <c r="X219" s="36">
        <v>100</v>
      </c>
      <c r="Y219" s="36">
        <v>100</v>
      </c>
      <c r="Z219" s="36">
        <v>100</v>
      </c>
      <c r="AA219" s="275"/>
      <c r="AB219" s="275"/>
    </row>
    <row r="220" spans="2:28" ht="61.5" customHeight="1">
      <c r="B220" s="4" t="s">
        <v>420</v>
      </c>
      <c r="C220" s="2" t="s">
        <v>104</v>
      </c>
      <c r="D220" s="3">
        <v>0</v>
      </c>
      <c r="E220" s="3">
        <v>0</v>
      </c>
      <c r="F220" s="167">
        <v>0</v>
      </c>
      <c r="G220" s="3">
        <v>0</v>
      </c>
      <c r="H220" s="3">
        <v>0</v>
      </c>
      <c r="I220" s="167">
        <v>0</v>
      </c>
      <c r="J220" s="3">
        <v>0</v>
      </c>
      <c r="K220" s="3">
        <v>0</v>
      </c>
      <c r="L220" s="171">
        <v>0</v>
      </c>
      <c r="M220" s="3">
        <v>0</v>
      </c>
      <c r="N220" s="3">
        <v>0</v>
      </c>
      <c r="O220" s="167">
        <v>0</v>
      </c>
      <c r="P220" s="3">
        <v>0</v>
      </c>
      <c r="Q220" s="3">
        <v>0</v>
      </c>
      <c r="R220" s="167">
        <v>0</v>
      </c>
      <c r="S220" s="25">
        <f t="shared" si="36"/>
        <v>0</v>
      </c>
      <c r="T220" s="25">
        <f t="shared" si="37"/>
        <v>0</v>
      </c>
      <c r="U220" s="155">
        <v>0</v>
      </c>
      <c r="V220" s="35" t="s">
        <v>555</v>
      </c>
      <c r="W220" s="35" t="s">
        <v>81</v>
      </c>
      <c r="X220" s="36">
        <v>0.066</v>
      </c>
      <c r="Y220" s="36">
        <v>0.065</v>
      </c>
      <c r="Z220" s="36">
        <v>0</v>
      </c>
      <c r="AA220" s="275"/>
      <c r="AB220" s="275"/>
    </row>
    <row r="221" spans="2:28" ht="51" customHeight="1">
      <c r="B221" s="4" t="s">
        <v>500</v>
      </c>
      <c r="C221" s="2" t="s">
        <v>105</v>
      </c>
      <c r="D221" s="3">
        <v>0</v>
      </c>
      <c r="E221" s="3">
        <v>0</v>
      </c>
      <c r="F221" s="167">
        <v>0</v>
      </c>
      <c r="G221" s="3">
        <v>0</v>
      </c>
      <c r="H221" s="3">
        <v>0</v>
      </c>
      <c r="I221" s="167">
        <v>0</v>
      </c>
      <c r="J221" s="3">
        <v>0</v>
      </c>
      <c r="K221" s="3">
        <v>0</v>
      </c>
      <c r="L221" s="171">
        <v>0</v>
      </c>
      <c r="M221" s="3">
        <v>0</v>
      </c>
      <c r="N221" s="3">
        <v>0</v>
      </c>
      <c r="O221" s="167">
        <v>0</v>
      </c>
      <c r="P221" s="3">
        <v>0</v>
      </c>
      <c r="Q221" s="3">
        <v>0</v>
      </c>
      <c r="R221" s="167">
        <v>0</v>
      </c>
      <c r="S221" s="25">
        <f t="shared" si="36"/>
        <v>0</v>
      </c>
      <c r="T221" s="25">
        <f t="shared" si="37"/>
        <v>0</v>
      </c>
      <c r="U221" s="155">
        <v>0</v>
      </c>
      <c r="V221" s="35" t="s">
        <v>556</v>
      </c>
      <c r="W221" s="35" t="s">
        <v>43</v>
      </c>
      <c r="X221" s="36">
        <v>70</v>
      </c>
      <c r="Y221" s="36">
        <v>90</v>
      </c>
      <c r="Z221" s="36">
        <v>90</v>
      </c>
      <c r="AA221" s="275"/>
      <c r="AB221" s="275"/>
    </row>
    <row r="222" spans="2:28" ht="72" customHeight="1">
      <c r="B222" s="4" t="s">
        <v>510</v>
      </c>
      <c r="C222" s="2" t="s">
        <v>539</v>
      </c>
      <c r="D222" s="3">
        <v>0</v>
      </c>
      <c r="E222" s="3">
        <v>0</v>
      </c>
      <c r="F222" s="167">
        <v>0</v>
      </c>
      <c r="G222" s="3">
        <v>0</v>
      </c>
      <c r="H222" s="3">
        <v>0</v>
      </c>
      <c r="I222" s="167">
        <v>0</v>
      </c>
      <c r="J222" s="3">
        <v>0</v>
      </c>
      <c r="K222" s="3">
        <v>0</v>
      </c>
      <c r="L222" s="171">
        <v>0</v>
      </c>
      <c r="M222" s="3">
        <v>0</v>
      </c>
      <c r="N222" s="3">
        <v>0</v>
      </c>
      <c r="O222" s="167">
        <v>0</v>
      </c>
      <c r="P222" s="3">
        <v>0</v>
      </c>
      <c r="Q222" s="3">
        <v>0</v>
      </c>
      <c r="R222" s="167">
        <v>0</v>
      </c>
      <c r="S222" s="25">
        <f t="shared" si="36"/>
        <v>0</v>
      </c>
      <c r="T222" s="25">
        <f t="shared" si="37"/>
        <v>0</v>
      </c>
      <c r="U222" s="155">
        <v>0</v>
      </c>
      <c r="V222" s="35"/>
      <c r="W222" s="35"/>
      <c r="X222" s="36"/>
      <c r="Y222" s="36"/>
      <c r="Z222" s="36"/>
      <c r="AB222" s="48"/>
    </row>
    <row r="223" spans="2:28" ht="47.25" customHeight="1">
      <c r="B223" s="4" t="s">
        <v>540</v>
      </c>
      <c r="C223" s="2" t="s">
        <v>541</v>
      </c>
      <c r="D223" s="3">
        <v>0</v>
      </c>
      <c r="E223" s="3">
        <v>0</v>
      </c>
      <c r="F223" s="167">
        <v>0</v>
      </c>
      <c r="G223" s="3">
        <v>0</v>
      </c>
      <c r="H223" s="3">
        <v>0</v>
      </c>
      <c r="I223" s="167">
        <v>0</v>
      </c>
      <c r="J223" s="3">
        <v>0</v>
      </c>
      <c r="K223" s="3">
        <v>0</v>
      </c>
      <c r="L223" s="171">
        <v>0</v>
      </c>
      <c r="M223" s="3">
        <v>0</v>
      </c>
      <c r="N223" s="3">
        <v>0</v>
      </c>
      <c r="O223" s="167">
        <v>0</v>
      </c>
      <c r="P223" s="3">
        <v>0</v>
      </c>
      <c r="Q223" s="3">
        <v>0</v>
      </c>
      <c r="R223" s="167">
        <v>0</v>
      </c>
      <c r="S223" s="25">
        <f t="shared" si="36"/>
        <v>0</v>
      </c>
      <c r="T223" s="25">
        <f t="shared" si="37"/>
        <v>0</v>
      </c>
      <c r="U223" s="155">
        <v>0</v>
      </c>
      <c r="V223" s="35"/>
      <c r="W223" s="35"/>
      <c r="X223" s="36"/>
      <c r="Y223" s="36"/>
      <c r="Z223" s="36"/>
      <c r="AB223" s="48"/>
    </row>
    <row r="224" spans="2:28" ht="75.75" customHeight="1">
      <c r="B224" s="4" t="s">
        <v>542</v>
      </c>
      <c r="C224" s="2" t="s">
        <v>106</v>
      </c>
      <c r="D224" s="3">
        <v>0</v>
      </c>
      <c r="E224" s="3">
        <v>0</v>
      </c>
      <c r="F224" s="167">
        <v>0</v>
      </c>
      <c r="G224" s="3">
        <v>0</v>
      </c>
      <c r="H224" s="3">
        <v>0</v>
      </c>
      <c r="I224" s="167">
        <v>0</v>
      </c>
      <c r="J224" s="3">
        <v>0</v>
      </c>
      <c r="K224" s="3">
        <v>0</v>
      </c>
      <c r="L224" s="171">
        <v>0</v>
      </c>
      <c r="M224" s="3">
        <v>0</v>
      </c>
      <c r="N224" s="3">
        <v>0</v>
      </c>
      <c r="O224" s="167">
        <v>0</v>
      </c>
      <c r="P224" s="3">
        <v>0</v>
      </c>
      <c r="Q224" s="3">
        <v>0</v>
      </c>
      <c r="R224" s="167">
        <v>0</v>
      </c>
      <c r="S224" s="25">
        <f t="shared" si="36"/>
        <v>0</v>
      </c>
      <c r="T224" s="25">
        <f t="shared" si="37"/>
        <v>0</v>
      </c>
      <c r="U224" s="155">
        <v>0</v>
      </c>
      <c r="V224" s="35"/>
      <c r="W224" s="35"/>
      <c r="X224" s="36"/>
      <c r="Y224" s="36"/>
      <c r="Z224" s="36"/>
      <c r="AB224" s="48"/>
    </row>
    <row r="225" spans="2:28" ht="15" customHeight="1">
      <c r="B225" s="4" t="s">
        <v>543</v>
      </c>
      <c r="C225" s="2" t="s">
        <v>107</v>
      </c>
      <c r="D225" s="3">
        <v>0</v>
      </c>
      <c r="E225" s="3">
        <v>0</v>
      </c>
      <c r="F225" s="167">
        <v>0</v>
      </c>
      <c r="G225" s="3">
        <v>0</v>
      </c>
      <c r="H225" s="3">
        <v>0</v>
      </c>
      <c r="I225" s="167">
        <v>0</v>
      </c>
      <c r="J225" s="3">
        <v>0</v>
      </c>
      <c r="K225" s="3">
        <v>0</v>
      </c>
      <c r="L225" s="171">
        <v>0</v>
      </c>
      <c r="M225" s="3">
        <v>0</v>
      </c>
      <c r="N225" s="3">
        <v>0</v>
      </c>
      <c r="O225" s="167">
        <v>0</v>
      </c>
      <c r="P225" s="3">
        <v>0</v>
      </c>
      <c r="Q225" s="3">
        <v>0</v>
      </c>
      <c r="R225" s="167">
        <v>0</v>
      </c>
      <c r="S225" s="25">
        <f t="shared" si="36"/>
        <v>0</v>
      </c>
      <c r="T225" s="25">
        <f t="shared" si="37"/>
        <v>0</v>
      </c>
      <c r="U225" s="155">
        <v>0</v>
      </c>
      <c r="V225" s="35"/>
      <c r="W225" s="35"/>
      <c r="X225" s="36"/>
      <c r="Y225" s="36"/>
      <c r="Z225" s="36"/>
      <c r="AB225" s="48"/>
    </row>
    <row r="226" spans="2:28" ht="27.75" customHeight="1">
      <c r="B226" s="4" t="s">
        <v>544</v>
      </c>
      <c r="C226" s="2" t="s">
        <v>108</v>
      </c>
      <c r="D226" s="3">
        <v>0</v>
      </c>
      <c r="E226" s="3">
        <v>0</v>
      </c>
      <c r="F226" s="167">
        <v>0</v>
      </c>
      <c r="G226" s="3">
        <v>0</v>
      </c>
      <c r="H226" s="3">
        <v>0</v>
      </c>
      <c r="I226" s="167">
        <v>0</v>
      </c>
      <c r="J226" s="3">
        <v>0</v>
      </c>
      <c r="K226" s="3">
        <v>0</v>
      </c>
      <c r="L226" s="171">
        <v>0</v>
      </c>
      <c r="M226" s="3">
        <v>0</v>
      </c>
      <c r="N226" s="3">
        <v>0</v>
      </c>
      <c r="O226" s="167">
        <v>0</v>
      </c>
      <c r="P226" s="3">
        <v>0</v>
      </c>
      <c r="Q226" s="3">
        <v>0</v>
      </c>
      <c r="R226" s="167">
        <v>0</v>
      </c>
      <c r="S226" s="25">
        <f t="shared" si="36"/>
        <v>0</v>
      </c>
      <c r="T226" s="25">
        <f t="shared" si="37"/>
        <v>0</v>
      </c>
      <c r="U226" s="155">
        <v>0</v>
      </c>
      <c r="V226" s="35"/>
      <c r="W226" s="35"/>
      <c r="X226" s="36"/>
      <c r="Y226" s="36"/>
      <c r="Z226" s="36"/>
      <c r="AB226" s="48"/>
    </row>
    <row r="227" spans="2:28" ht="60" customHeight="1">
      <c r="B227" s="18" t="s">
        <v>386</v>
      </c>
      <c r="C227" s="18" t="s">
        <v>545</v>
      </c>
      <c r="D227" s="19">
        <f>D228+D229</f>
        <v>0</v>
      </c>
      <c r="E227" s="19">
        <f>E228+E229</f>
        <v>0</v>
      </c>
      <c r="F227" s="167">
        <v>0</v>
      </c>
      <c r="G227" s="19">
        <f>G228+G229</f>
        <v>0</v>
      </c>
      <c r="H227" s="19">
        <f>H228+H229</f>
        <v>0</v>
      </c>
      <c r="I227" s="167">
        <v>0</v>
      </c>
      <c r="J227" s="19">
        <f>J228+J229</f>
        <v>0</v>
      </c>
      <c r="K227" s="19">
        <f>K228+K229</f>
        <v>0</v>
      </c>
      <c r="L227" s="171">
        <v>0</v>
      </c>
      <c r="M227" s="19">
        <f>M228+M229</f>
        <v>0</v>
      </c>
      <c r="N227" s="19">
        <f>N228+N229</f>
        <v>0</v>
      </c>
      <c r="O227" s="167">
        <v>0</v>
      </c>
      <c r="P227" s="19">
        <f>P228+P229</f>
        <v>0</v>
      </c>
      <c r="Q227" s="19">
        <f>Q228+Q229</f>
        <v>0</v>
      </c>
      <c r="R227" s="167">
        <v>0</v>
      </c>
      <c r="S227" s="25">
        <f t="shared" si="36"/>
        <v>0</v>
      </c>
      <c r="T227" s="25">
        <f t="shared" si="37"/>
        <v>0</v>
      </c>
      <c r="U227" s="155">
        <v>0</v>
      </c>
      <c r="V227" s="35"/>
      <c r="W227" s="35"/>
      <c r="X227" s="36"/>
      <c r="Y227" s="36"/>
      <c r="Z227" s="36"/>
      <c r="AB227" s="48"/>
    </row>
    <row r="228" spans="2:28" ht="75.75" customHeight="1">
      <c r="B228" s="4" t="s">
        <v>458</v>
      </c>
      <c r="C228" s="2" t="s">
        <v>109</v>
      </c>
      <c r="D228" s="3">
        <v>0</v>
      </c>
      <c r="E228" s="3">
        <v>0</v>
      </c>
      <c r="F228" s="167">
        <v>0</v>
      </c>
      <c r="G228" s="3">
        <v>0</v>
      </c>
      <c r="H228" s="3">
        <v>0</v>
      </c>
      <c r="I228" s="167">
        <v>0</v>
      </c>
      <c r="J228" s="3">
        <v>0</v>
      </c>
      <c r="K228" s="3">
        <v>0</v>
      </c>
      <c r="L228" s="171">
        <v>0</v>
      </c>
      <c r="M228" s="3">
        <v>0</v>
      </c>
      <c r="N228" s="3">
        <v>0</v>
      </c>
      <c r="O228" s="167">
        <v>0</v>
      </c>
      <c r="P228" s="3">
        <v>0</v>
      </c>
      <c r="Q228" s="3">
        <v>0</v>
      </c>
      <c r="R228" s="167">
        <v>0</v>
      </c>
      <c r="S228" s="25">
        <f t="shared" si="36"/>
        <v>0</v>
      </c>
      <c r="T228" s="25">
        <f t="shared" si="37"/>
        <v>0</v>
      </c>
      <c r="U228" s="155">
        <v>0</v>
      </c>
      <c r="V228" s="35"/>
      <c r="W228" s="35"/>
      <c r="X228" s="36"/>
      <c r="Y228" s="36"/>
      <c r="Z228" s="36"/>
      <c r="AB228" s="48"/>
    </row>
    <row r="229" spans="2:28" ht="35.25" customHeight="1">
      <c r="B229" s="4" t="s">
        <v>546</v>
      </c>
      <c r="C229" s="2" t="s">
        <v>110</v>
      </c>
      <c r="D229" s="3">
        <v>0</v>
      </c>
      <c r="E229" s="3">
        <v>0</v>
      </c>
      <c r="F229" s="167">
        <v>0</v>
      </c>
      <c r="G229" s="3">
        <v>0</v>
      </c>
      <c r="H229" s="3">
        <v>0</v>
      </c>
      <c r="I229" s="167">
        <v>0</v>
      </c>
      <c r="J229" s="3">
        <v>0</v>
      </c>
      <c r="K229" s="3">
        <v>0</v>
      </c>
      <c r="L229" s="171">
        <v>0</v>
      </c>
      <c r="M229" s="3">
        <v>0</v>
      </c>
      <c r="N229" s="3">
        <v>0</v>
      </c>
      <c r="O229" s="167">
        <v>0</v>
      </c>
      <c r="P229" s="3">
        <v>0</v>
      </c>
      <c r="Q229" s="3">
        <v>0</v>
      </c>
      <c r="R229" s="167">
        <v>0</v>
      </c>
      <c r="S229" s="25">
        <f t="shared" si="36"/>
        <v>0</v>
      </c>
      <c r="T229" s="25">
        <f t="shared" si="37"/>
        <v>0</v>
      </c>
      <c r="U229" s="155">
        <v>0</v>
      </c>
      <c r="V229" s="35"/>
      <c r="W229" s="35"/>
      <c r="X229" s="36"/>
      <c r="Y229" s="36"/>
      <c r="Z229" s="36"/>
      <c r="AB229" s="48"/>
    </row>
    <row r="230" spans="2:28" ht="35.25" customHeight="1">
      <c r="B230" s="18" t="s">
        <v>388</v>
      </c>
      <c r="C230" s="18" t="s">
        <v>547</v>
      </c>
      <c r="D230" s="19">
        <f>D231+D232</f>
        <v>0</v>
      </c>
      <c r="E230" s="19">
        <f>E231+E232</f>
        <v>0</v>
      </c>
      <c r="F230" s="167">
        <v>0</v>
      </c>
      <c r="G230" s="19">
        <f>G231+G232</f>
        <v>0</v>
      </c>
      <c r="H230" s="19">
        <f>H231+H232</f>
        <v>0</v>
      </c>
      <c r="I230" s="167">
        <v>0</v>
      </c>
      <c r="J230" s="19">
        <f>J231+J232</f>
        <v>106.1</v>
      </c>
      <c r="K230" s="19">
        <f>K231+K232</f>
        <v>81.19999999999999</v>
      </c>
      <c r="L230" s="171">
        <f aca="true" t="shared" si="38" ref="L230:L235">K230/J230</f>
        <v>0.7653157398680489</v>
      </c>
      <c r="M230" s="19">
        <f>M231+M232</f>
        <v>0</v>
      </c>
      <c r="N230" s="19">
        <f>N231+N232</f>
        <v>0</v>
      </c>
      <c r="O230" s="167">
        <v>0</v>
      </c>
      <c r="P230" s="19">
        <f>P231+P232</f>
        <v>0</v>
      </c>
      <c r="Q230" s="19">
        <f>Q231+Q232</f>
        <v>0</v>
      </c>
      <c r="R230" s="167">
        <v>0</v>
      </c>
      <c r="S230" s="25">
        <f t="shared" si="36"/>
        <v>106.1</v>
      </c>
      <c r="T230" s="25">
        <f t="shared" si="37"/>
        <v>81.19999999999999</v>
      </c>
      <c r="U230" s="155">
        <f aca="true" t="shared" si="39" ref="U230:U235">T230/S230</f>
        <v>0.7653157398680489</v>
      </c>
      <c r="V230" s="35"/>
      <c r="W230" s="35"/>
      <c r="X230" s="36"/>
      <c r="Y230" s="36"/>
      <c r="Z230" s="36"/>
      <c r="AB230" s="48"/>
    </row>
    <row r="231" spans="2:28" ht="36.75" customHeight="1">
      <c r="B231" s="4" t="s">
        <v>461</v>
      </c>
      <c r="C231" s="2" t="s">
        <v>548</v>
      </c>
      <c r="D231" s="3">
        <v>0</v>
      </c>
      <c r="E231" s="3">
        <v>0</v>
      </c>
      <c r="F231" s="167">
        <v>0</v>
      </c>
      <c r="G231" s="3">
        <v>0</v>
      </c>
      <c r="H231" s="3">
        <v>0</v>
      </c>
      <c r="I231" s="167">
        <v>0</v>
      </c>
      <c r="J231" s="3">
        <v>85</v>
      </c>
      <c r="K231" s="3">
        <v>70.1</v>
      </c>
      <c r="L231" s="171">
        <f t="shared" si="38"/>
        <v>0.8247058823529411</v>
      </c>
      <c r="M231" s="3">
        <v>0</v>
      </c>
      <c r="N231" s="3">
        <v>0</v>
      </c>
      <c r="O231" s="167">
        <v>0</v>
      </c>
      <c r="P231" s="3">
        <v>0</v>
      </c>
      <c r="Q231" s="3">
        <v>0</v>
      </c>
      <c r="R231" s="167">
        <v>0</v>
      </c>
      <c r="S231" s="25">
        <f t="shared" si="36"/>
        <v>85</v>
      </c>
      <c r="T231" s="25">
        <f t="shared" si="37"/>
        <v>70.1</v>
      </c>
      <c r="U231" s="155">
        <f t="shared" si="39"/>
        <v>0.8247058823529411</v>
      </c>
      <c r="V231" s="35"/>
      <c r="W231" s="35"/>
      <c r="X231" s="36"/>
      <c r="Y231" s="36"/>
      <c r="Z231" s="36"/>
      <c r="AB231" s="48"/>
    </row>
    <row r="232" spans="2:28" ht="46.5" customHeight="1">
      <c r="B232" s="4" t="s">
        <v>463</v>
      </c>
      <c r="C232" s="2" t="s">
        <v>549</v>
      </c>
      <c r="D232" s="3">
        <v>0</v>
      </c>
      <c r="E232" s="3">
        <v>0</v>
      </c>
      <c r="F232" s="167">
        <v>0</v>
      </c>
      <c r="G232" s="3">
        <v>0</v>
      </c>
      <c r="H232" s="3">
        <v>0</v>
      </c>
      <c r="I232" s="167">
        <v>0</v>
      </c>
      <c r="J232" s="3">
        <v>21.1</v>
      </c>
      <c r="K232" s="3">
        <v>11.1</v>
      </c>
      <c r="L232" s="171">
        <f t="shared" si="38"/>
        <v>0.5260663507109005</v>
      </c>
      <c r="M232" s="3">
        <v>0</v>
      </c>
      <c r="N232" s="3">
        <v>0</v>
      </c>
      <c r="O232" s="167">
        <v>0</v>
      </c>
      <c r="P232" s="3">
        <v>0</v>
      </c>
      <c r="Q232" s="3">
        <v>0</v>
      </c>
      <c r="R232" s="167">
        <v>0</v>
      </c>
      <c r="S232" s="25">
        <f t="shared" si="36"/>
        <v>21.1</v>
      </c>
      <c r="T232" s="25">
        <f t="shared" si="37"/>
        <v>11.1</v>
      </c>
      <c r="U232" s="155">
        <f t="shared" si="39"/>
        <v>0.5260663507109005</v>
      </c>
      <c r="V232" s="35"/>
      <c r="W232" s="35"/>
      <c r="X232" s="36"/>
      <c r="Y232" s="36"/>
      <c r="Z232" s="36"/>
      <c r="AB232" s="48"/>
    </row>
    <row r="233" spans="2:28" ht="24" customHeight="1">
      <c r="B233" s="18" t="s">
        <v>469</v>
      </c>
      <c r="C233" s="18" t="s">
        <v>200</v>
      </c>
      <c r="D233" s="19">
        <f>D234</f>
        <v>0</v>
      </c>
      <c r="E233" s="19">
        <f>E234</f>
        <v>0</v>
      </c>
      <c r="F233" s="167">
        <v>0</v>
      </c>
      <c r="G233" s="19">
        <f>G234</f>
        <v>0</v>
      </c>
      <c r="H233" s="19">
        <f>H234</f>
        <v>0</v>
      </c>
      <c r="I233" s="167">
        <v>0</v>
      </c>
      <c r="J233" s="19">
        <f>J234</f>
        <v>0</v>
      </c>
      <c r="K233" s="19">
        <f>K234</f>
        <v>0</v>
      </c>
      <c r="L233" s="171">
        <v>0</v>
      </c>
      <c r="M233" s="19">
        <f>M234</f>
        <v>0</v>
      </c>
      <c r="N233" s="19">
        <f>N234</f>
        <v>0</v>
      </c>
      <c r="O233" s="167">
        <v>0</v>
      </c>
      <c r="P233" s="19">
        <f>P234</f>
        <v>0</v>
      </c>
      <c r="Q233" s="19">
        <f>Q234</f>
        <v>0</v>
      </c>
      <c r="R233" s="167">
        <v>0</v>
      </c>
      <c r="S233" s="25">
        <f t="shared" si="36"/>
        <v>0</v>
      </c>
      <c r="T233" s="25">
        <f t="shared" si="37"/>
        <v>0</v>
      </c>
      <c r="U233" s="155">
        <v>0</v>
      </c>
      <c r="V233" s="37"/>
      <c r="W233" s="37"/>
      <c r="X233" s="46"/>
      <c r="Y233" s="46"/>
      <c r="Z233" s="46"/>
      <c r="AB233" s="48"/>
    </row>
    <row r="234" spans="2:28" ht="61.5" customHeight="1">
      <c r="B234" s="4" t="s">
        <v>471</v>
      </c>
      <c r="C234" s="2" t="s">
        <v>201</v>
      </c>
      <c r="D234" s="3">
        <v>0</v>
      </c>
      <c r="E234" s="3">
        <v>0</v>
      </c>
      <c r="F234" s="167">
        <v>0</v>
      </c>
      <c r="G234" s="3">
        <v>0</v>
      </c>
      <c r="H234" s="3">
        <v>0</v>
      </c>
      <c r="I234" s="167">
        <v>0</v>
      </c>
      <c r="J234" s="11">
        <v>0</v>
      </c>
      <c r="K234" s="11">
        <v>0</v>
      </c>
      <c r="L234" s="171">
        <v>0</v>
      </c>
      <c r="M234" s="3">
        <v>0</v>
      </c>
      <c r="N234" s="3">
        <v>0</v>
      </c>
      <c r="O234" s="167">
        <v>0</v>
      </c>
      <c r="P234" s="3">
        <v>0</v>
      </c>
      <c r="Q234" s="3">
        <v>0</v>
      </c>
      <c r="R234" s="167">
        <v>0</v>
      </c>
      <c r="S234" s="25">
        <f t="shared" si="36"/>
        <v>0</v>
      </c>
      <c r="T234" s="25">
        <f t="shared" si="37"/>
        <v>0</v>
      </c>
      <c r="U234" s="155">
        <v>0</v>
      </c>
      <c r="V234" s="38"/>
      <c r="W234" s="38"/>
      <c r="X234" s="39"/>
      <c r="Y234" s="39"/>
      <c r="Z234" s="39"/>
      <c r="AA234" s="120"/>
      <c r="AB234" s="48"/>
    </row>
    <row r="235" spans="2:28" ht="24" customHeight="1">
      <c r="B235" s="337" t="s">
        <v>122</v>
      </c>
      <c r="C235" s="338"/>
      <c r="D235" s="59">
        <f>D215+D216+D219+D227+D230+D233</f>
        <v>0</v>
      </c>
      <c r="E235" s="59">
        <f>E215+E216+E219+E227+E230+E233</f>
        <v>0</v>
      </c>
      <c r="F235" s="168">
        <v>0</v>
      </c>
      <c r="G235" s="59">
        <f>G215+G216+G219+G227+G230+G233</f>
        <v>0</v>
      </c>
      <c r="H235" s="59">
        <f>H215+H216+H219+H227+H230+H233</f>
        <v>0</v>
      </c>
      <c r="I235" s="168">
        <v>0</v>
      </c>
      <c r="J235" s="59">
        <f>J215+J216+J219+J227+J230+J233</f>
        <v>106.1</v>
      </c>
      <c r="K235" s="59">
        <f>K215+K216+K219+K227+K230+K233</f>
        <v>81.19999999999999</v>
      </c>
      <c r="L235" s="168">
        <f t="shared" si="38"/>
        <v>0.7653157398680489</v>
      </c>
      <c r="M235" s="59">
        <f>M215+M216+M219+M227+M230+M233</f>
        <v>0</v>
      </c>
      <c r="N235" s="59">
        <f>N215+N216+N219+N227+N230+N233</f>
        <v>0</v>
      </c>
      <c r="O235" s="168">
        <v>0</v>
      </c>
      <c r="P235" s="59">
        <f>P215+P216+P219+P227+P230+P233</f>
        <v>0</v>
      </c>
      <c r="Q235" s="59">
        <f>Q215+Q216+Q219+Q227+Q230+Q233</f>
        <v>0</v>
      </c>
      <c r="R235" s="168">
        <v>0</v>
      </c>
      <c r="S235" s="58">
        <f t="shared" si="36"/>
        <v>106.1</v>
      </c>
      <c r="T235" s="58">
        <f t="shared" si="37"/>
        <v>81.19999999999999</v>
      </c>
      <c r="U235" s="160">
        <f t="shared" si="39"/>
        <v>0.7653157398680489</v>
      </c>
      <c r="V235" s="123"/>
      <c r="W235" s="123"/>
      <c r="X235" s="123"/>
      <c r="Y235" s="123"/>
      <c r="Z235" s="123"/>
      <c r="AB235" s="48"/>
    </row>
    <row r="236" spans="2:28" ht="30" customHeight="1">
      <c r="B236" s="339" t="s">
        <v>1019</v>
      </c>
      <c r="C236" s="340"/>
      <c r="D236" s="340"/>
      <c r="E236" s="340"/>
      <c r="F236" s="340"/>
      <c r="G236" s="340"/>
      <c r="H236" s="340"/>
      <c r="I236" s="340"/>
      <c r="J236" s="340"/>
      <c r="K236" s="340"/>
      <c r="L236" s="340"/>
      <c r="M236" s="340"/>
      <c r="N236" s="340"/>
      <c r="O236" s="340"/>
      <c r="P236" s="340"/>
      <c r="Q236" s="340"/>
      <c r="R236" s="340"/>
      <c r="S236" s="340"/>
      <c r="T236" s="340"/>
      <c r="U236" s="340"/>
      <c r="V236" s="341"/>
      <c r="W236" s="341"/>
      <c r="X236" s="341"/>
      <c r="Y236" s="341"/>
      <c r="Z236" s="342"/>
      <c r="AB236" s="48"/>
    </row>
    <row r="237" spans="2:28" ht="60" customHeight="1">
      <c r="B237" s="29" t="s">
        <v>38</v>
      </c>
      <c r="C237" s="18" t="s">
        <v>557</v>
      </c>
      <c r="D237" s="19">
        <f>D238+D239+D240+D241+D242+D243+D244</f>
        <v>0</v>
      </c>
      <c r="E237" s="19">
        <f>E238+E239+E240+E241+E242+E243+E244</f>
        <v>0</v>
      </c>
      <c r="F237" s="237">
        <v>0</v>
      </c>
      <c r="G237" s="19">
        <f>G238+G239+G240+G241+G242+G243+G244</f>
        <v>0</v>
      </c>
      <c r="H237" s="19">
        <f>H238+H239+H240+H241+H242+H243+H244</f>
        <v>0</v>
      </c>
      <c r="I237" s="237">
        <v>0</v>
      </c>
      <c r="J237" s="19">
        <f>J238+J239+J240+J241+J242+J243+J244</f>
        <v>405</v>
      </c>
      <c r="K237" s="19">
        <f>K238+K239+K240+K241+K242+K243+K244</f>
        <v>405</v>
      </c>
      <c r="L237" s="237">
        <f>K237/J237</f>
        <v>1</v>
      </c>
      <c r="M237" s="19">
        <f>M238+M239+M240+M241+M242+M243+M244</f>
        <v>0</v>
      </c>
      <c r="N237" s="19">
        <f>N238+N239+N240+N241+N242+N243+N244</f>
        <v>0</v>
      </c>
      <c r="O237" s="237">
        <v>0</v>
      </c>
      <c r="P237" s="19">
        <f>P238+P239+P240+P241+P242+P243+P244</f>
        <v>0</v>
      </c>
      <c r="Q237" s="19">
        <f>Q238+Q239+Q240+Q241+Q242+Q243+Q244</f>
        <v>0</v>
      </c>
      <c r="R237" s="237">
        <v>0</v>
      </c>
      <c r="S237" s="28">
        <f>D237+G237+J237+P237</f>
        <v>405</v>
      </c>
      <c r="T237" s="28">
        <f>E237+H237+K237+Q237</f>
        <v>405</v>
      </c>
      <c r="U237" s="155">
        <f>T237/S237</f>
        <v>1</v>
      </c>
      <c r="V237" s="35" t="s">
        <v>565</v>
      </c>
      <c r="W237" s="35" t="s">
        <v>43</v>
      </c>
      <c r="X237" s="36">
        <v>100</v>
      </c>
      <c r="Y237" s="36">
        <v>209.56</v>
      </c>
      <c r="Z237" s="36">
        <v>802.9</v>
      </c>
      <c r="AA237" s="275"/>
      <c r="AB237" s="48"/>
    </row>
    <row r="238" spans="2:28" ht="56.25" customHeight="1">
      <c r="B238" s="4" t="s">
        <v>305</v>
      </c>
      <c r="C238" s="2" t="s">
        <v>558</v>
      </c>
      <c r="D238" s="3">
        <v>0</v>
      </c>
      <c r="E238" s="3">
        <v>0</v>
      </c>
      <c r="F238" s="237">
        <v>0</v>
      </c>
      <c r="G238" s="3">
        <v>0</v>
      </c>
      <c r="H238" s="3">
        <v>0</v>
      </c>
      <c r="I238" s="237">
        <v>0</v>
      </c>
      <c r="J238" s="3">
        <v>315</v>
      </c>
      <c r="K238" s="3">
        <v>315</v>
      </c>
      <c r="L238" s="237">
        <f>K238/J238</f>
        <v>1</v>
      </c>
      <c r="M238" s="3">
        <v>0</v>
      </c>
      <c r="N238" s="3">
        <v>0</v>
      </c>
      <c r="O238" s="237">
        <v>0</v>
      </c>
      <c r="P238" s="3">
        <v>0</v>
      </c>
      <c r="Q238" s="3">
        <v>0</v>
      </c>
      <c r="R238" s="237">
        <v>0</v>
      </c>
      <c r="S238" s="28">
        <f aca="true" t="shared" si="40" ref="S238:S249">D238+G238+J238+P238</f>
        <v>315</v>
      </c>
      <c r="T238" s="28">
        <f aca="true" t="shared" si="41" ref="T238:T249">E238+H238+K238+Q238</f>
        <v>315</v>
      </c>
      <c r="U238" s="155">
        <f aca="true" t="shared" si="42" ref="U238:U249">T238/S238</f>
        <v>1</v>
      </c>
      <c r="V238" s="35" t="s">
        <v>566</v>
      </c>
      <c r="W238" s="35" t="s">
        <v>43</v>
      </c>
      <c r="X238" s="36">
        <v>0</v>
      </c>
      <c r="Y238" s="36">
        <v>0</v>
      </c>
      <c r="Z238" s="36">
        <v>2.86</v>
      </c>
      <c r="AA238" s="275"/>
      <c r="AB238" s="48"/>
    </row>
    <row r="239" spans="2:28" ht="45.75" customHeight="1">
      <c r="B239" s="4" t="s">
        <v>307</v>
      </c>
      <c r="C239" s="2" t="s">
        <v>559</v>
      </c>
      <c r="D239" s="3">
        <v>0</v>
      </c>
      <c r="E239" s="3">
        <v>0</v>
      </c>
      <c r="F239" s="237">
        <v>0</v>
      </c>
      <c r="G239" s="3">
        <v>0</v>
      </c>
      <c r="H239" s="3">
        <v>0</v>
      </c>
      <c r="I239" s="237">
        <v>0</v>
      </c>
      <c r="J239" s="3">
        <v>90</v>
      </c>
      <c r="K239" s="3">
        <v>90</v>
      </c>
      <c r="L239" s="237">
        <f>K239/J239</f>
        <v>1</v>
      </c>
      <c r="M239" s="3">
        <v>0</v>
      </c>
      <c r="N239" s="3">
        <v>0</v>
      </c>
      <c r="O239" s="237">
        <v>0</v>
      </c>
      <c r="P239" s="3">
        <v>0</v>
      </c>
      <c r="Q239" s="3">
        <v>0</v>
      </c>
      <c r="R239" s="237">
        <v>0</v>
      </c>
      <c r="S239" s="28">
        <f t="shared" si="40"/>
        <v>90</v>
      </c>
      <c r="T239" s="28">
        <f t="shared" si="41"/>
        <v>90</v>
      </c>
      <c r="U239" s="155">
        <f t="shared" si="42"/>
        <v>1</v>
      </c>
      <c r="V239" s="76"/>
      <c r="W239" s="35"/>
      <c r="X239" s="36"/>
      <c r="Y239" s="36"/>
      <c r="Z239" s="36"/>
      <c r="AB239" s="48"/>
    </row>
    <row r="240" spans="2:28" ht="68.25" customHeight="1">
      <c r="B240" s="4" t="s">
        <v>308</v>
      </c>
      <c r="C240" s="2" t="s">
        <v>560</v>
      </c>
      <c r="D240" s="3">
        <v>0</v>
      </c>
      <c r="E240" s="3">
        <v>0</v>
      </c>
      <c r="F240" s="237">
        <v>0</v>
      </c>
      <c r="G240" s="3">
        <v>0</v>
      </c>
      <c r="H240" s="3">
        <v>0</v>
      </c>
      <c r="I240" s="237">
        <v>0</v>
      </c>
      <c r="J240" s="3">
        <v>0</v>
      </c>
      <c r="K240" s="3">
        <v>0</v>
      </c>
      <c r="L240" s="237">
        <v>0</v>
      </c>
      <c r="M240" s="3">
        <v>0</v>
      </c>
      <c r="N240" s="3">
        <v>0</v>
      </c>
      <c r="O240" s="237">
        <v>0</v>
      </c>
      <c r="P240" s="3">
        <v>0</v>
      </c>
      <c r="Q240" s="3">
        <v>0</v>
      </c>
      <c r="R240" s="237">
        <v>0</v>
      </c>
      <c r="S240" s="28">
        <f t="shared" si="40"/>
        <v>0</v>
      </c>
      <c r="T240" s="28">
        <f t="shared" si="41"/>
        <v>0</v>
      </c>
      <c r="U240" s="155">
        <v>0</v>
      </c>
      <c r="V240" s="76"/>
      <c r="W240" s="35"/>
      <c r="X240" s="36"/>
      <c r="Y240" s="36"/>
      <c r="Z240" s="36"/>
      <c r="AB240" s="48"/>
    </row>
    <row r="241" spans="2:28" ht="58.5" customHeight="1">
      <c r="B241" s="4" t="s">
        <v>310</v>
      </c>
      <c r="C241" s="2" t="s">
        <v>561</v>
      </c>
      <c r="D241" s="3">
        <v>0</v>
      </c>
      <c r="E241" s="3">
        <v>0</v>
      </c>
      <c r="F241" s="237">
        <v>0</v>
      </c>
      <c r="G241" s="3">
        <v>0</v>
      </c>
      <c r="H241" s="3">
        <v>0</v>
      </c>
      <c r="I241" s="237">
        <v>0</v>
      </c>
      <c r="J241" s="3">
        <v>0</v>
      </c>
      <c r="K241" s="3">
        <v>0</v>
      </c>
      <c r="L241" s="237">
        <v>0</v>
      </c>
      <c r="M241" s="3">
        <v>0</v>
      </c>
      <c r="N241" s="3">
        <v>0</v>
      </c>
      <c r="O241" s="237">
        <v>0</v>
      </c>
      <c r="P241" s="3">
        <v>0</v>
      </c>
      <c r="Q241" s="3">
        <v>0</v>
      </c>
      <c r="R241" s="237">
        <v>0</v>
      </c>
      <c r="S241" s="28">
        <f t="shared" si="40"/>
        <v>0</v>
      </c>
      <c r="T241" s="28">
        <f t="shared" si="41"/>
        <v>0</v>
      </c>
      <c r="U241" s="155">
        <v>0</v>
      </c>
      <c r="V241" s="76"/>
      <c r="W241" s="35"/>
      <c r="X241" s="36"/>
      <c r="Y241" s="36"/>
      <c r="Z241" s="36"/>
      <c r="AA241" s="113"/>
      <c r="AB241" s="48"/>
    </row>
    <row r="242" spans="2:28" ht="58.5" customHeight="1">
      <c r="B242" s="4" t="s">
        <v>312</v>
      </c>
      <c r="C242" s="2" t="s">
        <v>562</v>
      </c>
      <c r="D242" s="3">
        <v>0</v>
      </c>
      <c r="E242" s="3">
        <v>0</v>
      </c>
      <c r="F242" s="237">
        <v>0</v>
      </c>
      <c r="G242" s="3">
        <v>0</v>
      </c>
      <c r="H242" s="3">
        <v>0</v>
      </c>
      <c r="I242" s="237">
        <v>0</v>
      </c>
      <c r="J242" s="3">
        <v>0</v>
      </c>
      <c r="K242" s="3">
        <v>0</v>
      </c>
      <c r="L242" s="237">
        <v>0</v>
      </c>
      <c r="M242" s="3">
        <v>0</v>
      </c>
      <c r="N242" s="3">
        <v>0</v>
      </c>
      <c r="O242" s="237">
        <v>0</v>
      </c>
      <c r="P242" s="3">
        <v>0</v>
      </c>
      <c r="Q242" s="3">
        <v>0</v>
      </c>
      <c r="R242" s="237">
        <v>0</v>
      </c>
      <c r="S242" s="28">
        <f t="shared" si="40"/>
        <v>0</v>
      </c>
      <c r="T242" s="28">
        <f t="shared" si="41"/>
        <v>0</v>
      </c>
      <c r="U242" s="155">
        <v>0</v>
      </c>
      <c r="V242" s="103"/>
      <c r="W242" s="37"/>
      <c r="X242" s="46"/>
      <c r="Y242" s="46"/>
      <c r="Z242" s="46"/>
      <c r="AA242" s="113"/>
      <c r="AB242" s="48"/>
    </row>
    <row r="243" spans="2:28" ht="58.5" customHeight="1">
      <c r="B243" s="4" t="s">
        <v>314</v>
      </c>
      <c r="C243" s="2" t="s">
        <v>563</v>
      </c>
      <c r="D243" s="3">
        <v>0</v>
      </c>
      <c r="E243" s="3">
        <v>0</v>
      </c>
      <c r="F243" s="237">
        <v>0</v>
      </c>
      <c r="G243" s="3">
        <v>0</v>
      </c>
      <c r="H243" s="3">
        <v>0</v>
      </c>
      <c r="I243" s="237">
        <v>0</v>
      </c>
      <c r="J243" s="3">
        <v>0</v>
      </c>
      <c r="K243" s="3">
        <v>0</v>
      </c>
      <c r="L243" s="237">
        <v>0</v>
      </c>
      <c r="M243" s="3">
        <v>0</v>
      </c>
      <c r="N243" s="3">
        <v>0</v>
      </c>
      <c r="O243" s="237">
        <v>0</v>
      </c>
      <c r="P243" s="3">
        <v>0</v>
      </c>
      <c r="Q243" s="3">
        <v>0</v>
      </c>
      <c r="R243" s="237">
        <v>0</v>
      </c>
      <c r="S243" s="28">
        <f t="shared" si="40"/>
        <v>0</v>
      </c>
      <c r="T243" s="28">
        <f t="shared" si="41"/>
        <v>0</v>
      </c>
      <c r="U243" s="155">
        <v>0</v>
      </c>
      <c r="V243" s="103"/>
      <c r="W243" s="37"/>
      <c r="X243" s="46"/>
      <c r="Y243" s="46"/>
      <c r="Z243" s="46"/>
      <c r="AA243" s="113"/>
      <c r="AB243" s="48"/>
    </row>
    <row r="244" spans="2:28" ht="58.5" customHeight="1">
      <c r="B244" s="4" t="s">
        <v>316</v>
      </c>
      <c r="C244" s="2" t="s">
        <v>202</v>
      </c>
      <c r="D244" s="3">
        <v>0</v>
      </c>
      <c r="E244" s="3">
        <v>0</v>
      </c>
      <c r="F244" s="237">
        <v>0</v>
      </c>
      <c r="G244" s="3">
        <v>0</v>
      </c>
      <c r="H244" s="3">
        <v>0</v>
      </c>
      <c r="I244" s="237">
        <v>0</v>
      </c>
      <c r="J244" s="3">
        <v>0</v>
      </c>
      <c r="K244" s="3">
        <v>0</v>
      </c>
      <c r="L244" s="237">
        <v>0</v>
      </c>
      <c r="M244" s="3">
        <v>0</v>
      </c>
      <c r="N244" s="3">
        <v>0</v>
      </c>
      <c r="O244" s="237">
        <v>0</v>
      </c>
      <c r="P244" s="3">
        <v>0</v>
      </c>
      <c r="Q244" s="3">
        <v>0</v>
      </c>
      <c r="R244" s="237">
        <v>0</v>
      </c>
      <c r="S244" s="28">
        <f t="shared" si="40"/>
        <v>0</v>
      </c>
      <c r="T244" s="28">
        <f t="shared" si="41"/>
        <v>0</v>
      </c>
      <c r="U244" s="155">
        <v>0</v>
      </c>
      <c r="V244" s="103"/>
      <c r="W244" s="37"/>
      <c r="X244" s="46"/>
      <c r="Y244" s="46"/>
      <c r="Z244" s="46"/>
      <c r="AA244" s="113"/>
      <c r="AB244" s="48"/>
    </row>
    <row r="245" spans="2:28" ht="46.5" customHeight="1">
      <c r="B245" s="29" t="s">
        <v>39</v>
      </c>
      <c r="C245" s="18" t="s">
        <v>564</v>
      </c>
      <c r="D245" s="19">
        <f>D246+D247+D248</f>
        <v>0</v>
      </c>
      <c r="E245" s="19">
        <f>E246+E247+E248</f>
        <v>0</v>
      </c>
      <c r="F245" s="237">
        <v>0</v>
      </c>
      <c r="G245" s="19">
        <f>G246+G247+G248</f>
        <v>0</v>
      </c>
      <c r="H245" s="19">
        <f>H246+H247+H248</f>
        <v>0</v>
      </c>
      <c r="I245" s="237">
        <v>0</v>
      </c>
      <c r="J245" s="19">
        <f>J246+J247+J248</f>
        <v>0</v>
      </c>
      <c r="K245" s="19">
        <f>K246+K247+K248</f>
        <v>0</v>
      </c>
      <c r="L245" s="237">
        <v>0</v>
      </c>
      <c r="M245" s="19">
        <f>M246+M247+M248</f>
        <v>0</v>
      </c>
      <c r="N245" s="19">
        <f>N246+N247+N248</f>
        <v>0</v>
      </c>
      <c r="O245" s="237">
        <v>0</v>
      </c>
      <c r="P245" s="19">
        <f>P246+P247+P248</f>
        <v>470</v>
      </c>
      <c r="Q245" s="19">
        <f>Q246+Q247+Q248</f>
        <v>459.2</v>
      </c>
      <c r="R245" s="237">
        <f>Q245/P245</f>
        <v>0.9770212765957447</v>
      </c>
      <c r="S245" s="28">
        <f t="shared" si="40"/>
        <v>470</v>
      </c>
      <c r="T245" s="28">
        <f t="shared" si="41"/>
        <v>459.2</v>
      </c>
      <c r="U245" s="155">
        <f t="shared" si="42"/>
        <v>0.9770212765957447</v>
      </c>
      <c r="V245" s="103"/>
      <c r="W245" s="37"/>
      <c r="X245" s="46"/>
      <c r="Y245" s="46"/>
      <c r="Z245" s="46"/>
      <c r="AA245" s="113"/>
      <c r="AB245" s="48"/>
    </row>
    <row r="246" spans="2:28" ht="58.5" customHeight="1">
      <c r="B246" s="4" t="s">
        <v>347</v>
      </c>
      <c r="C246" s="2" t="s">
        <v>205</v>
      </c>
      <c r="D246" s="3">
        <v>0</v>
      </c>
      <c r="E246" s="3">
        <v>0</v>
      </c>
      <c r="F246" s="237">
        <v>0</v>
      </c>
      <c r="G246" s="3">
        <v>0</v>
      </c>
      <c r="H246" s="3">
        <v>0</v>
      </c>
      <c r="I246" s="237">
        <v>0</v>
      </c>
      <c r="J246" s="3">
        <v>0</v>
      </c>
      <c r="K246" s="3">
        <v>0</v>
      </c>
      <c r="L246" s="237">
        <v>0</v>
      </c>
      <c r="M246" s="3">
        <v>0</v>
      </c>
      <c r="N246" s="3">
        <v>0</v>
      </c>
      <c r="O246" s="237">
        <v>0</v>
      </c>
      <c r="P246" s="3">
        <v>70</v>
      </c>
      <c r="Q246" s="3">
        <v>68.5</v>
      </c>
      <c r="R246" s="237">
        <f>Q246/P246</f>
        <v>0.9785714285714285</v>
      </c>
      <c r="S246" s="28">
        <f t="shared" si="40"/>
        <v>70</v>
      </c>
      <c r="T246" s="28">
        <f t="shared" si="41"/>
        <v>68.5</v>
      </c>
      <c r="U246" s="155">
        <f t="shared" si="42"/>
        <v>0.9785714285714285</v>
      </c>
      <c r="V246" s="103"/>
      <c r="W246" s="37"/>
      <c r="X246" s="46"/>
      <c r="Y246" s="46"/>
      <c r="Z246" s="46"/>
      <c r="AA246" s="113"/>
      <c r="AB246" s="48"/>
    </row>
    <row r="247" spans="2:28" ht="58.5" customHeight="1">
      <c r="B247" s="4" t="s">
        <v>417</v>
      </c>
      <c r="C247" s="2" t="s">
        <v>203</v>
      </c>
      <c r="D247" s="3">
        <v>0</v>
      </c>
      <c r="E247" s="3">
        <v>0</v>
      </c>
      <c r="F247" s="237">
        <v>0</v>
      </c>
      <c r="G247" s="3">
        <v>0</v>
      </c>
      <c r="H247" s="3">
        <v>0</v>
      </c>
      <c r="I247" s="237">
        <v>0</v>
      </c>
      <c r="J247" s="3">
        <v>0</v>
      </c>
      <c r="K247" s="3">
        <v>0</v>
      </c>
      <c r="L247" s="237">
        <v>0</v>
      </c>
      <c r="M247" s="3">
        <v>0</v>
      </c>
      <c r="N247" s="3">
        <v>0</v>
      </c>
      <c r="O247" s="237">
        <v>0</v>
      </c>
      <c r="P247" s="3">
        <v>150</v>
      </c>
      <c r="Q247" s="3">
        <v>140.7</v>
      </c>
      <c r="R247" s="237">
        <f>Q247/P247</f>
        <v>0.938</v>
      </c>
      <c r="S247" s="28">
        <f t="shared" si="40"/>
        <v>150</v>
      </c>
      <c r="T247" s="28">
        <f t="shared" si="41"/>
        <v>140.7</v>
      </c>
      <c r="U247" s="155">
        <f t="shared" si="42"/>
        <v>0.938</v>
      </c>
      <c r="V247" s="103"/>
      <c r="W247" s="37"/>
      <c r="X247" s="46"/>
      <c r="Y247" s="46"/>
      <c r="Z247" s="46"/>
      <c r="AA247" s="113"/>
      <c r="AB247" s="48"/>
    </row>
    <row r="248" spans="2:28" ht="56.25" customHeight="1">
      <c r="B248" s="4" t="s">
        <v>495</v>
      </c>
      <c r="C248" s="2" t="s">
        <v>204</v>
      </c>
      <c r="D248" s="3">
        <v>0</v>
      </c>
      <c r="E248" s="3">
        <v>0</v>
      </c>
      <c r="F248" s="237">
        <v>0</v>
      </c>
      <c r="G248" s="3">
        <v>0</v>
      </c>
      <c r="H248" s="3">
        <v>0</v>
      </c>
      <c r="I248" s="237">
        <v>0</v>
      </c>
      <c r="J248" s="3">
        <v>0</v>
      </c>
      <c r="K248" s="3">
        <v>0</v>
      </c>
      <c r="L248" s="237">
        <v>0</v>
      </c>
      <c r="M248" s="3">
        <v>0</v>
      </c>
      <c r="N248" s="3">
        <v>0</v>
      </c>
      <c r="O248" s="237">
        <v>0</v>
      </c>
      <c r="P248" s="3">
        <v>250</v>
      </c>
      <c r="Q248" s="3">
        <v>250</v>
      </c>
      <c r="R248" s="237">
        <f>Q248/P248</f>
        <v>1</v>
      </c>
      <c r="S248" s="28">
        <f t="shared" si="40"/>
        <v>250</v>
      </c>
      <c r="T248" s="28">
        <f t="shared" si="41"/>
        <v>250</v>
      </c>
      <c r="U248" s="155">
        <f t="shared" si="42"/>
        <v>1</v>
      </c>
      <c r="V248" s="103"/>
      <c r="W248" s="37"/>
      <c r="X248" s="46"/>
      <c r="Y248" s="46"/>
      <c r="Z248" s="46"/>
      <c r="AB248" s="48"/>
    </row>
    <row r="249" spans="2:28" ht="24.75" customHeight="1">
      <c r="B249" s="337" t="s">
        <v>123</v>
      </c>
      <c r="C249" s="338"/>
      <c r="D249" s="59">
        <f>D237+D245</f>
        <v>0</v>
      </c>
      <c r="E249" s="59">
        <f>E237+E245</f>
        <v>0</v>
      </c>
      <c r="F249" s="238">
        <v>0</v>
      </c>
      <c r="G249" s="59">
        <f>G237+G245</f>
        <v>0</v>
      </c>
      <c r="H249" s="59">
        <f>H237+H245</f>
        <v>0</v>
      </c>
      <c r="I249" s="238">
        <v>0</v>
      </c>
      <c r="J249" s="59">
        <f>J237+J245</f>
        <v>405</v>
      </c>
      <c r="K249" s="59">
        <f>K237+K245</f>
        <v>405</v>
      </c>
      <c r="L249" s="238">
        <f>K249/J249</f>
        <v>1</v>
      </c>
      <c r="M249" s="59">
        <f>M237+M245</f>
        <v>0</v>
      </c>
      <c r="N249" s="59">
        <f>N237+N245</f>
        <v>0</v>
      </c>
      <c r="O249" s="238">
        <v>0</v>
      </c>
      <c r="P249" s="59">
        <f>P237+P245</f>
        <v>470</v>
      </c>
      <c r="Q249" s="59">
        <f>Q237+Q245</f>
        <v>459.2</v>
      </c>
      <c r="R249" s="238">
        <f>Q249/P249</f>
        <v>0.9770212765957447</v>
      </c>
      <c r="S249" s="239">
        <f t="shared" si="40"/>
        <v>875</v>
      </c>
      <c r="T249" s="239">
        <f t="shared" si="41"/>
        <v>864.2</v>
      </c>
      <c r="U249" s="160">
        <f t="shared" si="42"/>
        <v>0.9876571428571429</v>
      </c>
      <c r="V249" s="24"/>
      <c r="W249" s="14"/>
      <c r="X249" s="14"/>
      <c r="Y249" s="14"/>
      <c r="Z249" s="14"/>
      <c r="AB249" s="48"/>
    </row>
    <row r="250" spans="2:28" ht="24.75" customHeight="1">
      <c r="B250" s="321" t="s">
        <v>567</v>
      </c>
      <c r="C250" s="335"/>
      <c r="D250" s="335"/>
      <c r="E250" s="335"/>
      <c r="F250" s="335"/>
      <c r="G250" s="335"/>
      <c r="H250" s="335"/>
      <c r="I250" s="335"/>
      <c r="J250" s="335"/>
      <c r="K250" s="335"/>
      <c r="L250" s="335"/>
      <c r="M250" s="335"/>
      <c r="N250" s="335"/>
      <c r="O250" s="335"/>
      <c r="P250" s="335"/>
      <c r="Q250" s="335"/>
      <c r="R250" s="335"/>
      <c r="S250" s="335"/>
      <c r="T250" s="335"/>
      <c r="U250" s="335"/>
      <c r="V250" s="386"/>
      <c r="W250" s="386"/>
      <c r="X250" s="386"/>
      <c r="Y250" s="386"/>
      <c r="Z250" s="386"/>
      <c r="AB250" s="48"/>
    </row>
    <row r="251" spans="2:28" ht="100.5" customHeight="1">
      <c r="B251" s="29" t="s">
        <v>38</v>
      </c>
      <c r="C251" s="18" t="s">
        <v>206</v>
      </c>
      <c r="D251" s="19">
        <f>D252+D253+D254+D255</f>
        <v>0</v>
      </c>
      <c r="E251" s="19">
        <f>E252+E253+E254+E255</f>
        <v>0</v>
      </c>
      <c r="F251" s="237">
        <v>0</v>
      </c>
      <c r="G251" s="19">
        <f>G252+G253+G254+G255</f>
        <v>3145</v>
      </c>
      <c r="H251" s="19">
        <f>H252+H253+H254+H255</f>
        <v>3041.8</v>
      </c>
      <c r="I251" s="237">
        <v>0</v>
      </c>
      <c r="J251" s="19">
        <f>J252+J253+J254+J255</f>
        <v>44048</v>
      </c>
      <c r="K251" s="19">
        <f>K252+K253+K254+K255</f>
        <v>41880.799999999996</v>
      </c>
      <c r="L251" s="237">
        <f>K251/J251</f>
        <v>0.9507991282237558</v>
      </c>
      <c r="M251" s="19">
        <f>M252+M253+M254+M255</f>
        <v>0</v>
      </c>
      <c r="N251" s="19">
        <f>N252+N253+N254+N255</f>
        <v>0</v>
      </c>
      <c r="O251" s="237">
        <v>0</v>
      </c>
      <c r="P251" s="19">
        <f>P252+P253+P254+P255</f>
        <v>0</v>
      </c>
      <c r="Q251" s="19">
        <f>Q252+Q253+Q254+Q255</f>
        <v>0</v>
      </c>
      <c r="R251" s="237">
        <v>0</v>
      </c>
      <c r="S251" s="28">
        <f aca="true" t="shared" si="43" ref="S251:T255">D251+G251+J251+P251</f>
        <v>47193</v>
      </c>
      <c r="T251" s="28">
        <f t="shared" si="43"/>
        <v>44922.6</v>
      </c>
      <c r="U251" s="237">
        <f aca="true" t="shared" si="44" ref="U251:U256">T251/S251</f>
        <v>0.9518911703006802</v>
      </c>
      <c r="V251" s="35" t="s">
        <v>126</v>
      </c>
      <c r="W251" s="35" t="s">
        <v>68</v>
      </c>
      <c r="X251" s="36">
        <v>16746</v>
      </c>
      <c r="Y251" s="36">
        <v>16373</v>
      </c>
      <c r="Z251" s="36">
        <v>16456</v>
      </c>
      <c r="AA251" s="275"/>
      <c r="AB251" s="48"/>
    </row>
    <row r="252" spans="2:28" ht="52.5" customHeight="1">
      <c r="B252" s="4" t="s">
        <v>305</v>
      </c>
      <c r="C252" s="2" t="s">
        <v>111</v>
      </c>
      <c r="D252" s="3">
        <v>0</v>
      </c>
      <c r="E252" s="3">
        <v>0</v>
      </c>
      <c r="F252" s="237">
        <v>0</v>
      </c>
      <c r="G252" s="3">
        <v>0</v>
      </c>
      <c r="H252" s="3">
        <v>0</v>
      </c>
      <c r="I252" s="237">
        <v>0</v>
      </c>
      <c r="J252" s="3">
        <v>28373.6</v>
      </c>
      <c r="K252" s="3">
        <v>26539.6</v>
      </c>
      <c r="L252" s="237">
        <f>K252/J252</f>
        <v>0.9353624496010375</v>
      </c>
      <c r="M252" s="3">
        <v>0</v>
      </c>
      <c r="N252" s="3">
        <v>0</v>
      </c>
      <c r="O252" s="237">
        <v>0</v>
      </c>
      <c r="P252" s="3">
        <v>0</v>
      </c>
      <c r="Q252" s="3">
        <v>0</v>
      </c>
      <c r="R252" s="237">
        <v>0</v>
      </c>
      <c r="S252" s="28">
        <f t="shared" si="43"/>
        <v>28373.6</v>
      </c>
      <c r="T252" s="28">
        <f t="shared" si="43"/>
        <v>26539.6</v>
      </c>
      <c r="U252" s="237">
        <f t="shared" si="44"/>
        <v>0.9353624496010375</v>
      </c>
      <c r="V252" s="35" t="s">
        <v>127</v>
      </c>
      <c r="W252" s="35" t="s">
        <v>60</v>
      </c>
      <c r="X252" s="36">
        <v>3484</v>
      </c>
      <c r="Y252" s="36">
        <v>3655.6</v>
      </c>
      <c r="Z252" s="36">
        <v>3394.3</v>
      </c>
      <c r="AA252" s="275"/>
      <c r="AB252" s="48"/>
    </row>
    <row r="253" spans="2:28" ht="54" customHeight="1">
      <c r="B253" s="4" t="s">
        <v>307</v>
      </c>
      <c r="C253" s="2" t="s">
        <v>568</v>
      </c>
      <c r="D253" s="3">
        <v>0</v>
      </c>
      <c r="E253" s="3">
        <v>0</v>
      </c>
      <c r="F253" s="237">
        <v>0</v>
      </c>
      <c r="G253" s="3">
        <v>0</v>
      </c>
      <c r="H253" s="3">
        <v>0</v>
      </c>
      <c r="I253" s="237">
        <v>0</v>
      </c>
      <c r="J253" s="3">
        <v>9363.4</v>
      </c>
      <c r="K253" s="3">
        <v>9265.1</v>
      </c>
      <c r="L253" s="237">
        <f>K253/J253</f>
        <v>0.9895016767413547</v>
      </c>
      <c r="M253" s="3">
        <v>0</v>
      </c>
      <c r="N253" s="3">
        <v>0</v>
      </c>
      <c r="O253" s="237">
        <v>0</v>
      </c>
      <c r="P253" s="3">
        <v>0</v>
      </c>
      <c r="Q253" s="3">
        <v>0</v>
      </c>
      <c r="R253" s="237">
        <v>0</v>
      </c>
      <c r="S253" s="28">
        <f t="shared" si="43"/>
        <v>9363.4</v>
      </c>
      <c r="T253" s="28">
        <f t="shared" si="43"/>
        <v>9265.1</v>
      </c>
      <c r="U253" s="237">
        <f t="shared" si="44"/>
        <v>0.9895016767413547</v>
      </c>
      <c r="V253" s="358"/>
      <c r="W253" s="358"/>
      <c r="X253" s="388"/>
      <c r="Y253" s="388"/>
      <c r="Z253" s="388"/>
      <c r="AB253" s="48"/>
    </row>
    <row r="254" spans="2:28" ht="54" customHeight="1">
      <c r="B254" s="4" t="s">
        <v>308</v>
      </c>
      <c r="C254" s="2" t="s">
        <v>569</v>
      </c>
      <c r="D254" s="3">
        <v>0</v>
      </c>
      <c r="E254" s="3">
        <v>0</v>
      </c>
      <c r="F254" s="237">
        <v>0</v>
      </c>
      <c r="G254" s="3">
        <v>0</v>
      </c>
      <c r="H254" s="3">
        <v>0</v>
      </c>
      <c r="I254" s="237">
        <v>0</v>
      </c>
      <c r="J254" s="3">
        <v>6311</v>
      </c>
      <c r="K254" s="3">
        <v>6076.1</v>
      </c>
      <c r="L254" s="237">
        <f>K254/J254</f>
        <v>0.962779274282998</v>
      </c>
      <c r="M254" s="3">
        <v>0</v>
      </c>
      <c r="N254" s="3">
        <v>0</v>
      </c>
      <c r="O254" s="237">
        <v>0</v>
      </c>
      <c r="P254" s="3">
        <v>0</v>
      </c>
      <c r="Q254" s="3">
        <v>0</v>
      </c>
      <c r="R254" s="237">
        <v>0</v>
      </c>
      <c r="S254" s="28">
        <f t="shared" si="43"/>
        <v>6311</v>
      </c>
      <c r="T254" s="28">
        <f t="shared" si="43"/>
        <v>6076.1</v>
      </c>
      <c r="U254" s="237">
        <f t="shared" si="44"/>
        <v>0.962779274282998</v>
      </c>
      <c r="V254" s="302"/>
      <c r="W254" s="302"/>
      <c r="X254" s="389"/>
      <c r="Y254" s="389"/>
      <c r="Z254" s="389"/>
      <c r="AB254" s="48"/>
    </row>
    <row r="255" spans="2:28" ht="50.25" customHeight="1">
      <c r="B255" s="4" t="s">
        <v>310</v>
      </c>
      <c r="C255" s="2" t="s">
        <v>207</v>
      </c>
      <c r="D255" s="3">
        <v>0</v>
      </c>
      <c r="E255" s="3">
        <v>0</v>
      </c>
      <c r="F255" s="237">
        <v>0</v>
      </c>
      <c r="G255" s="3">
        <v>3145</v>
      </c>
      <c r="H255" s="3">
        <v>3041.8</v>
      </c>
      <c r="I255" s="237">
        <v>0</v>
      </c>
      <c r="J255" s="3">
        <v>0</v>
      </c>
      <c r="K255" s="3">
        <v>0</v>
      </c>
      <c r="L255" s="237">
        <v>0</v>
      </c>
      <c r="M255" s="3">
        <v>0</v>
      </c>
      <c r="N255" s="3">
        <v>0</v>
      </c>
      <c r="O255" s="237">
        <v>0</v>
      </c>
      <c r="P255" s="3">
        <v>0</v>
      </c>
      <c r="Q255" s="3">
        <v>0</v>
      </c>
      <c r="R255" s="237">
        <v>0</v>
      </c>
      <c r="S255" s="28">
        <f t="shared" si="43"/>
        <v>3145</v>
      </c>
      <c r="T255" s="28">
        <f t="shared" si="43"/>
        <v>3041.8</v>
      </c>
      <c r="U255" s="237">
        <f t="shared" si="44"/>
        <v>0.9671860095389507</v>
      </c>
      <c r="V255" s="302"/>
      <c r="W255" s="302"/>
      <c r="X255" s="389"/>
      <c r="Y255" s="389"/>
      <c r="Z255" s="389"/>
      <c r="AB255" s="48"/>
    </row>
    <row r="256" spans="2:28" ht="26.25" customHeight="1">
      <c r="B256" s="337" t="s">
        <v>124</v>
      </c>
      <c r="C256" s="338"/>
      <c r="D256" s="59">
        <f>D251</f>
        <v>0</v>
      </c>
      <c r="E256" s="59">
        <f>E251</f>
        <v>0</v>
      </c>
      <c r="F256" s="238">
        <v>0</v>
      </c>
      <c r="G256" s="59">
        <f>G251</f>
        <v>3145</v>
      </c>
      <c r="H256" s="59">
        <f>H251</f>
        <v>3041.8</v>
      </c>
      <c r="I256" s="238">
        <v>0</v>
      </c>
      <c r="J256" s="59">
        <f>J251</f>
        <v>44048</v>
      </c>
      <c r="K256" s="59">
        <f>K251</f>
        <v>41880.799999999996</v>
      </c>
      <c r="L256" s="238">
        <f>K256/J256</f>
        <v>0.9507991282237558</v>
      </c>
      <c r="M256" s="59">
        <f>M251</f>
        <v>0</v>
      </c>
      <c r="N256" s="59">
        <f>N251</f>
        <v>0</v>
      </c>
      <c r="O256" s="238">
        <v>0</v>
      </c>
      <c r="P256" s="59">
        <f>P251</f>
        <v>0</v>
      </c>
      <c r="Q256" s="59">
        <f>Q251</f>
        <v>0</v>
      </c>
      <c r="R256" s="238">
        <v>0</v>
      </c>
      <c r="S256" s="59">
        <f>S251</f>
        <v>47193</v>
      </c>
      <c r="T256" s="59">
        <f>T251</f>
        <v>44922.6</v>
      </c>
      <c r="U256" s="238">
        <f t="shared" si="44"/>
        <v>0.9518911703006802</v>
      </c>
      <c r="V256" s="14"/>
      <c r="W256" s="14"/>
      <c r="X256" s="14"/>
      <c r="Y256" s="14"/>
      <c r="Z256" s="14"/>
      <c r="AB256" s="48"/>
    </row>
    <row r="257" spans="2:28" ht="27" customHeight="1">
      <c r="B257" s="321" t="s">
        <v>570</v>
      </c>
      <c r="C257" s="335"/>
      <c r="D257" s="335"/>
      <c r="E257" s="335"/>
      <c r="F257" s="335"/>
      <c r="G257" s="335"/>
      <c r="H257" s="335"/>
      <c r="I257" s="335"/>
      <c r="J257" s="335"/>
      <c r="K257" s="335"/>
      <c r="L257" s="335"/>
      <c r="M257" s="335"/>
      <c r="N257" s="335"/>
      <c r="O257" s="335"/>
      <c r="P257" s="335"/>
      <c r="Q257" s="335"/>
      <c r="R257" s="335"/>
      <c r="S257" s="335"/>
      <c r="T257" s="335"/>
      <c r="U257" s="335"/>
      <c r="V257" s="336"/>
      <c r="W257" s="336"/>
      <c r="X257" s="336"/>
      <c r="Y257" s="336"/>
      <c r="Z257" s="336"/>
      <c r="AB257" s="48"/>
    </row>
    <row r="258" spans="2:28" ht="53.25" customHeight="1">
      <c r="B258" s="2" t="s">
        <v>375</v>
      </c>
      <c r="C258" s="2" t="s">
        <v>571</v>
      </c>
      <c r="D258" s="3">
        <v>0</v>
      </c>
      <c r="E258" s="3">
        <v>0</v>
      </c>
      <c r="F258" s="237">
        <v>0</v>
      </c>
      <c r="G258" s="3">
        <v>0</v>
      </c>
      <c r="H258" s="3">
        <v>0</v>
      </c>
      <c r="I258" s="237">
        <v>0</v>
      </c>
      <c r="J258" s="3">
        <v>13897.8</v>
      </c>
      <c r="K258" s="8">
        <v>13897.8</v>
      </c>
      <c r="L258" s="179">
        <f>K258/J258</f>
        <v>1</v>
      </c>
      <c r="M258" s="3">
        <v>0</v>
      </c>
      <c r="N258" s="3">
        <v>0</v>
      </c>
      <c r="O258" s="237">
        <v>0</v>
      </c>
      <c r="P258" s="3">
        <v>4600</v>
      </c>
      <c r="Q258" s="3">
        <v>4600</v>
      </c>
      <c r="R258" s="179">
        <f>Q258/P258</f>
        <v>1</v>
      </c>
      <c r="S258" s="25">
        <f aca="true" t="shared" si="45" ref="S258:T260">D258+G258+J258+P258</f>
        <v>18497.8</v>
      </c>
      <c r="T258" s="25">
        <f t="shared" si="45"/>
        <v>18497.8</v>
      </c>
      <c r="U258" s="179">
        <f>T258/S258</f>
        <v>1</v>
      </c>
      <c r="V258" s="35" t="s">
        <v>573</v>
      </c>
      <c r="W258" s="35" t="s">
        <v>81</v>
      </c>
      <c r="X258" s="36">
        <v>0</v>
      </c>
      <c r="Y258" s="36">
        <v>0</v>
      </c>
      <c r="Z258" s="36">
        <v>0</v>
      </c>
      <c r="AA258" s="368"/>
      <c r="AB258" s="48"/>
    </row>
    <row r="259" spans="2:28" ht="49.5" customHeight="1">
      <c r="B259" s="2" t="s">
        <v>383</v>
      </c>
      <c r="C259" s="2" t="s">
        <v>572</v>
      </c>
      <c r="D259" s="3">
        <v>0</v>
      </c>
      <c r="E259" s="3">
        <v>0</v>
      </c>
      <c r="F259" s="240">
        <v>0</v>
      </c>
      <c r="G259" s="3">
        <v>0</v>
      </c>
      <c r="H259" s="3">
        <v>0</v>
      </c>
      <c r="I259" s="240">
        <v>0</v>
      </c>
      <c r="J259" s="3">
        <v>11373</v>
      </c>
      <c r="K259" s="8">
        <v>10833.8</v>
      </c>
      <c r="L259" s="179">
        <f>K259/J259</f>
        <v>0.9525894662797854</v>
      </c>
      <c r="M259" s="3">
        <v>0</v>
      </c>
      <c r="N259" s="3">
        <v>0</v>
      </c>
      <c r="O259" s="240">
        <v>0</v>
      </c>
      <c r="P259" s="3">
        <v>0</v>
      </c>
      <c r="Q259" s="3">
        <v>0</v>
      </c>
      <c r="R259" s="179">
        <v>0</v>
      </c>
      <c r="S259" s="25">
        <f t="shared" si="45"/>
        <v>11373</v>
      </c>
      <c r="T259" s="25">
        <f t="shared" si="45"/>
        <v>10833.8</v>
      </c>
      <c r="U259" s="179">
        <f>T259/S259</f>
        <v>0.9525894662797854</v>
      </c>
      <c r="V259" s="35"/>
      <c r="W259" s="35"/>
      <c r="X259" s="36"/>
      <c r="Y259" s="36"/>
      <c r="Z259" s="36"/>
      <c r="AA259" s="368"/>
      <c r="AB259" s="48"/>
    </row>
    <row r="260" spans="2:28" ht="27" customHeight="1">
      <c r="B260" s="337" t="s">
        <v>125</v>
      </c>
      <c r="C260" s="338"/>
      <c r="D260" s="59">
        <f>D258+D259</f>
        <v>0</v>
      </c>
      <c r="E260" s="59">
        <f>E258+E259</f>
        <v>0</v>
      </c>
      <c r="F260" s="224">
        <v>0</v>
      </c>
      <c r="G260" s="59">
        <f>G258+G259</f>
        <v>0</v>
      </c>
      <c r="H260" s="59">
        <f>H258+H259</f>
        <v>0</v>
      </c>
      <c r="I260" s="224">
        <v>0</v>
      </c>
      <c r="J260" s="59">
        <f>J258+J259</f>
        <v>25270.8</v>
      </c>
      <c r="K260" s="63">
        <f>K258+K259</f>
        <v>24731.6</v>
      </c>
      <c r="L260" s="160">
        <f>K260/J260</f>
        <v>0.9786631210725422</v>
      </c>
      <c r="M260" s="59">
        <f>M258+M259</f>
        <v>0</v>
      </c>
      <c r="N260" s="59">
        <f>N258+N259</f>
        <v>0</v>
      </c>
      <c r="O260" s="224">
        <v>0</v>
      </c>
      <c r="P260" s="59">
        <f>P258+P259</f>
        <v>4600</v>
      </c>
      <c r="Q260" s="59">
        <f>Q258+Q259</f>
        <v>4600</v>
      </c>
      <c r="R260" s="160">
        <f>Q260/P260</f>
        <v>1</v>
      </c>
      <c r="S260" s="58">
        <f t="shared" si="45"/>
        <v>29870.8</v>
      </c>
      <c r="T260" s="58">
        <f t="shared" si="45"/>
        <v>29331.6</v>
      </c>
      <c r="U260" s="160">
        <f>T260/S260</f>
        <v>0.9819489267110355</v>
      </c>
      <c r="V260" s="14"/>
      <c r="W260" s="14"/>
      <c r="X260" s="14"/>
      <c r="Y260" s="14"/>
      <c r="Z260" s="14"/>
      <c r="AA260" s="118"/>
      <c r="AB260" s="281"/>
    </row>
    <row r="261" spans="2:28" ht="27" customHeight="1">
      <c r="B261" s="350" t="s">
        <v>1029</v>
      </c>
      <c r="C261" s="351"/>
      <c r="D261" s="59">
        <f>D184+D208+D213+D235+D249+D256+D260</f>
        <v>0</v>
      </c>
      <c r="E261" s="59">
        <f>E184+E208+E213+E235+E249+E256+E260</f>
        <v>0</v>
      </c>
      <c r="F261" s="224">
        <v>0</v>
      </c>
      <c r="G261" s="59">
        <f>G184+G208+G213+G235+G249+G256+G260</f>
        <v>6262</v>
      </c>
      <c r="H261" s="59">
        <f>H184+H208+H213+H235+H249+H256+H260</f>
        <v>6158.4</v>
      </c>
      <c r="I261" s="224">
        <v>0.983</v>
      </c>
      <c r="J261" s="59">
        <f>J184+J208+J213+J235+J249+J256+J260</f>
        <v>76037.4</v>
      </c>
      <c r="K261" s="59">
        <f>K184+K208+K213+K235+K249+K256+K260</f>
        <v>72487.38</v>
      </c>
      <c r="L261" s="160">
        <f>K261/J261</f>
        <v>0.9533121858453868</v>
      </c>
      <c r="M261" s="59">
        <f>M184+M208+M213+M235+M249+M256+M260</f>
        <v>0</v>
      </c>
      <c r="N261" s="59">
        <f>N184+N208+N213+N235+N249+N256+N260</f>
        <v>0</v>
      </c>
      <c r="O261" s="224">
        <v>0</v>
      </c>
      <c r="P261" s="59">
        <f>P184+P208+P213+P235+P249+P256+P260</f>
        <v>5070</v>
      </c>
      <c r="Q261" s="59">
        <f>Q184+Q208+Q213+Q235+Q249+Q256+Q260</f>
        <v>5059.2</v>
      </c>
      <c r="R261" s="160">
        <f>Q261/P261</f>
        <v>0.9978698224852071</v>
      </c>
      <c r="S261" s="59">
        <f>S184+S208+S213+S235+S249+S256+S260</f>
        <v>87369.4</v>
      </c>
      <c r="T261" s="59">
        <f>T184+T208+T213+T235+T249+T256+T260</f>
        <v>83704.98</v>
      </c>
      <c r="U261" s="160">
        <f>T261/S261</f>
        <v>0.9580583133225133</v>
      </c>
      <c r="V261" s="60"/>
      <c r="W261" s="60"/>
      <c r="X261" s="60"/>
      <c r="Y261" s="60"/>
      <c r="Z261" s="24"/>
      <c r="AA261" s="118"/>
      <c r="AB261" s="281"/>
    </row>
    <row r="262" spans="2:28" ht="41.25" customHeight="1">
      <c r="B262" s="390" t="s">
        <v>0</v>
      </c>
      <c r="C262" s="390" t="s">
        <v>1</v>
      </c>
      <c r="D262" s="339" t="s">
        <v>55</v>
      </c>
      <c r="E262" s="370"/>
      <c r="F262" s="348"/>
      <c r="G262" s="346" t="s">
        <v>28</v>
      </c>
      <c r="H262" s="347"/>
      <c r="I262" s="348"/>
      <c r="J262" s="346" t="s">
        <v>31</v>
      </c>
      <c r="K262" s="347"/>
      <c r="L262" s="348"/>
      <c r="M262" s="376" t="s">
        <v>154</v>
      </c>
      <c r="N262" s="347"/>
      <c r="O262" s="348"/>
      <c r="P262" s="346" t="s">
        <v>32</v>
      </c>
      <c r="Q262" s="347"/>
      <c r="R262" s="348"/>
      <c r="S262" s="346" t="s">
        <v>46</v>
      </c>
      <c r="T262" s="347"/>
      <c r="U262" s="363"/>
      <c r="V262" s="323" t="s">
        <v>33</v>
      </c>
      <c r="W262" s="323" t="s">
        <v>34</v>
      </c>
      <c r="X262" s="323" t="s">
        <v>35</v>
      </c>
      <c r="Y262" s="349" t="s">
        <v>363</v>
      </c>
      <c r="Z262" s="349" t="s">
        <v>364</v>
      </c>
      <c r="AB262" s="48"/>
    </row>
    <row r="263" spans="2:28" ht="57.75" customHeight="1">
      <c r="B263" s="391"/>
      <c r="C263" s="392"/>
      <c r="D263" s="90" t="s">
        <v>362</v>
      </c>
      <c r="E263" s="90" t="s">
        <v>3</v>
      </c>
      <c r="F263" s="90" t="s">
        <v>293</v>
      </c>
      <c r="G263" s="90" t="s">
        <v>362</v>
      </c>
      <c r="H263" s="195" t="s">
        <v>3</v>
      </c>
      <c r="I263" s="90" t="s">
        <v>293</v>
      </c>
      <c r="J263" s="90" t="s">
        <v>362</v>
      </c>
      <c r="K263" s="90" t="s">
        <v>3</v>
      </c>
      <c r="L263" s="90" t="s">
        <v>293</v>
      </c>
      <c r="M263" s="90" t="s">
        <v>362</v>
      </c>
      <c r="N263" s="90" t="s">
        <v>3</v>
      </c>
      <c r="O263" s="90" t="s">
        <v>293</v>
      </c>
      <c r="P263" s="90" t="s">
        <v>362</v>
      </c>
      <c r="Q263" s="90" t="s">
        <v>3</v>
      </c>
      <c r="R263" s="90" t="s">
        <v>293</v>
      </c>
      <c r="S263" s="90" t="s">
        <v>362</v>
      </c>
      <c r="T263" s="90" t="s">
        <v>3</v>
      </c>
      <c r="U263" s="90" t="s">
        <v>293</v>
      </c>
      <c r="V263" s="324"/>
      <c r="W263" s="324"/>
      <c r="X263" s="324"/>
      <c r="Y263" s="324"/>
      <c r="Z263" s="324"/>
      <c r="AB263" s="48"/>
    </row>
    <row r="264" spans="2:28" ht="14.25" customHeight="1">
      <c r="B264" s="6" t="s">
        <v>4</v>
      </c>
      <c r="C264" s="6" t="s">
        <v>5</v>
      </c>
      <c r="D264" s="6" t="s">
        <v>6</v>
      </c>
      <c r="E264" s="6" t="s">
        <v>79</v>
      </c>
      <c r="F264" s="6" t="s">
        <v>7</v>
      </c>
      <c r="G264" s="6" t="s">
        <v>8</v>
      </c>
      <c r="H264" s="6" t="s">
        <v>128</v>
      </c>
      <c r="I264" s="6" t="s">
        <v>129</v>
      </c>
      <c r="J264" s="6" t="s">
        <v>29</v>
      </c>
      <c r="K264" s="6" t="s">
        <v>130</v>
      </c>
      <c r="L264" s="6" t="s">
        <v>131</v>
      </c>
      <c r="M264" s="6" t="s">
        <v>30</v>
      </c>
      <c r="N264" s="6" t="s">
        <v>132</v>
      </c>
      <c r="O264" s="6" t="s">
        <v>133</v>
      </c>
      <c r="P264" s="6" t="s">
        <v>112</v>
      </c>
      <c r="Q264" s="6" t="s">
        <v>134</v>
      </c>
      <c r="R264" s="6" t="s">
        <v>135</v>
      </c>
      <c r="S264" s="6" t="s">
        <v>155</v>
      </c>
      <c r="T264" s="6" t="s">
        <v>156</v>
      </c>
      <c r="U264" s="6" t="s">
        <v>56</v>
      </c>
      <c r="V264" s="6" t="s">
        <v>300</v>
      </c>
      <c r="W264" s="6" t="s">
        <v>301</v>
      </c>
      <c r="X264" s="6" t="s">
        <v>302</v>
      </c>
      <c r="Y264" s="6" t="s">
        <v>69</v>
      </c>
      <c r="Z264" s="6" t="s">
        <v>328</v>
      </c>
      <c r="AB264" s="48"/>
    </row>
    <row r="265" spans="2:28" ht="30.75" customHeight="1">
      <c r="B265" s="321" t="s">
        <v>136</v>
      </c>
      <c r="C265" s="322"/>
      <c r="D265" s="322"/>
      <c r="E265" s="322"/>
      <c r="F265" s="322"/>
      <c r="G265" s="322"/>
      <c r="H265" s="322"/>
      <c r="I265" s="322"/>
      <c r="J265" s="322"/>
      <c r="K265" s="322"/>
      <c r="L265" s="322"/>
      <c r="M265" s="322"/>
      <c r="N265" s="322"/>
      <c r="O265" s="322"/>
      <c r="P265" s="322"/>
      <c r="Q265" s="322"/>
      <c r="R265" s="322"/>
      <c r="S265" s="322"/>
      <c r="T265" s="322"/>
      <c r="U265" s="322"/>
      <c r="V265" s="322"/>
      <c r="W265" s="322"/>
      <c r="X265" s="322"/>
      <c r="Y265" s="322"/>
      <c r="Z265" s="322"/>
      <c r="AB265" s="48"/>
    </row>
    <row r="266" spans="2:28" ht="24.75" customHeight="1">
      <c r="B266" s="321" t="s">
        <v>137</v>
      </c>
      <c r="C266" s="322"/>
      <c r="D266" s="322"/>
      <c r="E266" s="322"/>
      <c r="F266" s="322"/>
      <c r="G266" s="322"/>
      <c r="H266" s="322"/>
      <c r="I266" s="322"/>
      <c r="J266" s="322"/>
      <c r="K266" s="322"/>
      <c r="L266" s="322"/>
      <c r="M266" s="322"/>
      <c r="N266" s="322"/>
      <c r="O266" s="322"/>
      <c r="P266" s="322"/>
      <c r="Q266" s="322"/>
      <c r="R266" s="322"/>
      <c r="S266" s="322"/>
      <c r="T266" s="322"/>
      <c r="U266" s="322"/>
      <c r="V266" s="322"/>
      <c r="W266" s="322"/>
      <c r="X266" s="322"/>
      <c r="Y266" s="322"/>
      <c r="Z266" s="322"/>
      <c r="AB266" s="48"/>
    </row>
    <row r="267" spans="2:28" ht="34.5" customHeight="1">
      <c r="B267" s="18" t="s">
        <v>38</v>
      </c>
      <c r="C267" s="18" t="s">
        <v>146</v>
      </c>
      <c r="D267" s="28">
        <f>D268+D269+D270+D271+D272+D273+D274</f>
        <v>0</v>
      </c>
      <c r="E267" s="28">
        <f>E268+E269+E270+E271+E272+E273+E274</f>
        <v>0</v>
      </c>
      <c r="F267" s="237">
        <v>0</v>
      </c>
      <c r="G267" s="28">
        <f>G268+G269+G270+G271+G272+G273+G274</f>
        <v>0</v>
      </c>
      <c r="H267" s="28">
        <f>H268+H269+H270+H271+H272+H273+H274</f>
        <v>0</v>
      </c>
      <c r="I267" s="237">
        <v>0</v>
      </c>
      <c r="J267" s="28">
        <f>J268+J269+J270+J271+J272+J273+J274</f>
        <v>0</v>
      </c>
      <c r="K267" s="28">
        <f>K268+K269+K270+K271+K272+K273+K274</f>
        <v>0</v>
      </c>
      <c r="L267" s="237">
        <v>0</v>
      </c>
      <c r="M267" s="28">
        <v>0</v>
      </c>
      <c r="N267" s="28">
        <v>0</v>
      </c>
      <c r="O267" s="237">
        <v>0</v>
      </c>
      <c r="P267" s="28">
        <v>0</v>
      </c>
      <c r="Q267" s="28">
        <v>0</v>
      </c>
      <c r="R267" s="237">
        <v>0</v>
      </c>
      <c r="S267" s="28">
        <f>D267+G267+J267+M267+P267</f>
        <v>0</v>
      </c>
      <c r="T267" s="28">
        <f>E267+H267+K267+N267+Q267</f>
        <v>0</v>
      </c>
      <c r="U267" s="237">
        <v>0</v>
      </c>
      <c r="V267" s="35" t="s">
        <v>577</v>
      </c>
      <c r="W267" s="35" t="s">
        <v>43</v>
      </c>
      <c r="X267" s="36">
        <v>100</v>
      </c>
      <c r="Y267" s="36">
        <v>103.4</v>
      </c>
      <c r="Z267" s="36">
        <v>103.6</v>
      </c>
      <c r="AA267" s="275"/>
      <c r="AB267" s="48"/>
    </row>
    <row r="268" spans="2:28" ht="34.5" customHeight="1">
      <c r="B268" s="2" t="s">
        <v>305</v>
      </c>
      <c r="C268" s="2" t="s">
        <v>138</v>
      </c>
      <c r="D268" s="3">
        <v>0</v>
      </c>
      <c r="E268" s="3">
        <v>0</v>
      </c>
      <c r="F268" s="237">
        <v>0</v>
      </c>
      <c r="G268" s="3">
        <v>0</v>
      </c>
      <c r="H268" s="3">
        <v>0</v>
      </c>
      <c r="I268" s="237">
        <v>0</v>
      </c>
      <c r="J268" s="3">
        <v>0</v>
      </c>
      <c r="K268" s="3">
        <v>0</v>
      </c>
      <c r="L268" s="237">
        <v>0</v>
      </c>
      <c r="M268" s="3">
        <v>0</v>
      </c>
      <c r="N268" s="3">
        <v>0</v>
      </c>
      <c r="O268" s="237">
        <v>0</v>
      </c>
      <c r="P268" s="3">
        <v>0</v>
      </c>
      <c r="Q268" s="8">
        <v>0</v>
      </c>
      <c r="R268" s="237">
        <v>0</v>
      </c>
      <c r="S268" s="28">
        <f aca="true" t="shared" si="46" ref="S268:T280">D268+G268+J268+M268+P268</f>
        <v>0</v>
      </c>
      <c r="T268" s="28">
        <f aca="true" t="shared" si="47" ref="T268:T279">E268+H268+K268+N268+Q268</f>
        <v>0</v>
      </c>
      <c r="U268" s="237">
        <v>0</v>
      </c>
      <c r="V268" s="35" t="s">
        <v>578</v>
      </c>
      <c r="W268" s="35" t="s">
        <v>43</v>
      </c>
      <c r="X268" s="36">
        <v>100</v>
      </c>
      <c r="Y268" s="36">
        <v>103.3</v>
      </c>
      <c r="Z268" s="36">
        <v>104.5</v>
      </c>
      <c r="AA268" s="275"/>
      <c r="AB268" s="48"/>
    </row>
    <row r="269" spans="2:28" ht="35.25" customHeight="1">
      <c r="B269" s="2" t="s">
        <v>307</v>
      </c>
      <c r="C269" s="2" t="s">
        <v>139</v>
      </c>
      <c r="D269" s="3">
        <v>0</v>
      </c>
      <c r="E269" s="3">
        <v>0</v>
      </c>
      <c r="F269" s="237">
        <v>0</v>
      </c>
      <c r="G269" s="3">
        <v>0</v>
      </c>
      <c r="H269" s="3">
        <v>0</v>
      </c>
      <c r="I269" s="237">
        <v>0</v>
      </c>
      <c r="J269" s="3">
        <v>0</v>
      </c>
      <c r="K269" s="3">
        <v>0</v>
      </c>
      <c r="L269" s="237">
        <v>0</v>
      </c>
      <c r="M269" s="3">
        <v>0</v>
      </c>
      <c r="N269" s="3">
        <v>0</v>
      </c>
      <c r="O269" s="237">
        <v>0</v>
      </c>
      <c r="P269" s="3">
        <v>0</v>
      </c>
      <c r="Q269" s="8">
        <v>0</v>
      </c>
      <c r="R269" s="237">
        <v>0</v>
      </c>
      <c r="S269" s="28">
        <f t="shared" si="46"/>
        <v>0</v>
      </c>
      <c r="T269" s="28">
        <f t="shared" si="47"/>
        <v>0</v>
      </c>
      <c r="U269" s="237">
        <v>0</v>
      </c>
      <c r="V269" s="35" t="s">
        <v>579</v>
      </c>
      <c r="W269" s="35" t="s">
        <v>43</v>
      </c>
      <c r="X269" s="36">
        <v>100</v>
      </c>
      <c r="Y269" s="36">
        <v>103.4</v>
      </c>
      <c r="Z269" s="36">
        <v>103.6</v>
      </c>
      <c r="AA269" s="275"/>
      <c r="AB269" s="48"/>
    </row>
    <row r="270" spans="2:28" ht="37.5" customHeight="1">
      <c r="B270" s="2" t="s">
        <v>308</v>
      </c>
      <c r="C270" s="2" t="s">
        <v>140</v>
      </c>
      <c r="D270" s="3">
        <v>0</v>
      </c>
      <c r="E270" s="3">
        <v>0</v>
      </c>
      <c r="F270" s="237">
        <v>0</v>
      </c>
      <c r="G270" s="3">
        <v>0</v>
      </c>
      <c r="H270" s="3">
        <v>0</v>
      </c>
      <c r="I270" s="237">
        <v>0</v>
      </c>
      <c r="J270" s="3">
        <v>0</v>
      </c>
      <c r="K270" s="3">
        <v>0</v>
      </c>
      <c r="L270" s="237">
        <v>0</v>
      </c>
      <c r="M270" s="3">
        <v>0</v>
      </c>
      <c r="N270" s="3">
        <v>0</v>
      </c>
      <c r="O270" s="237">
        <v>0</v>
      </c>
      <c r="P270" s="3">
        <v>0</v>
      </c>
      <c r="Q270" s="8">
        <v>0</v>
      </c>
      <c r="R270" s="237">
        <v>0</v>
      </c>
      <c r="S270" s="28">
        <f t="shared" si="46"/>
        <v>0</v>
      </c>
      <c r="T270" s="28">
        <f t="shared" si="47"/>
        <v>0</v>
      </c>
      <c r="U270" s="237">
        <v>0</v>
      </c>
      <c r="V270" s="35" t="s">
        <v>580</v>
      </c>
      <c r="W270" s="35" t="s">
        <v>147</v>
      </c>
      <c r="X270" s="36" t="s">
        <v>48</v>
      </c>
      <c r="Y270" s="36"/>
      <c r="Z270" s="36" t="s">
        <v>48</v>
      </c>
      <c r="AB270" s="48"/>
    </row>
    <row r="271" spans="2:28" ht="17.25" customHeight="1">
      <c r="B271" s="2" t="s">
        <v>310</v>
      </c>
      <c r="C271" s="2" t="s">
        <v>141</v>
      </c>
      <c r="D271" s="3">
        <v>0</v>
      </c>
      <c r="E271" s="3">
        <v>0</v>
      </c>
      <c r="F271" s="237">
        <v>0</v>
      </c>
      <c r="G271" s="3">
        <v>0</v>
      </c>
      <c r="H271" s="3">
        <v>0</v>
      </c>
      <c r="I271" s="237">
        <v>0</v>
      </c>
      <c r="J271" s="3">
        <v>0</v>
      </c>
      <c r="K271" s="3">
        <v>0</v>
      </c>
      <c r="L271" s="237">
        <v>0</v>
      </c>
      <c r="M271" s="3">
        <v>0</v>
      </c>
      <c r="N271" s="3">
        <v>0</v>
      </c>
      <c r="O271" s="237">
        <v>0</v>
      </c>
      <c r="P271" s="3">
        <v>0</v>
      </c>
      <c r="Q271" s="8">
        <v>0</v>
      </c>
      <c r="R271" s="237">
        <v>0</v>
      </c>
      <c r="S271" s="28">
        <f t="shared" si="46"/>
        <v>0</v>
      </c>
      <c r="T271" s="28">
        <f t="shared" si="47"/>
        <v>0</v>
      </c>
      <c r="U271" s="237">
        <v>0</v>
      </c>
      <c r="V271" s="35" t="s">
        <v>581</v>
      </c>
      <c r="W271" s="35" t="s">
        <v>147</v>
      </c>
      <c r="X271" s="36">
        <v>5760</v>
      </c>
      <c r="Y271" s="36">
        <v>9000</v>
      </c>
      <c r="Z271" s="36">
        <v>6592</v>
      </c>
      <c r="AA271" s="275"/>
      <c r="AB271" s="48"/>
    </row>
    <row r="272" spans="2:28" ht="23.25" customHeight="1">
      <c r="B272" s="2" t="s">
        <v>312</v>
      </c>
      <c r="C272" s="2" t="s">
        <v>142</v>
      </c>
      <c r="D272" s="3">
        <v>0</v>
      </c>
      <c r="E272" s="3">
        <v>0</v>
      </c>
      <c r="F272" s="237">
        <v>0</v>
      </c>
      <c r="G272" s="3">
        <v>0</v>
      </c>
      <c r="H272" s="3">
        <v>0</v>
      </c>
      <c r="I272" s="237">
        <v>0</v>
      </c>
      <c r="J272" s="3">
        <v>0</v>
      </c>
      <c r="K272" s="3">
        <v>0</v>
      </c>
      <c r="L272" s="237">
        <v>0</v>
      </c>
      <c r="M272" s="3">
        <v>0</v>
      </c>
      <c r="N272" s="3">
        <v>0</v>
      </c>
      <c r="O272" s="237">
        <v>0</v>
      </c>
      <c r="P272" s="3">
        <v>0</v>
      </c>
      <c r="Q272" s="8">
        <v>0</v>
      </c>
      <c r="R272" s="237">
        <v>0</v>
      </c>
      <c r="S272" s="28">
        <f t="shared" si="46"/>
        <v>0</v>
      </c>
      <c r="T272" s="28">
        <f t="shared" si="47"/>
        <v>0</v>
      </c>
      <c r="U272" s="237">
        <v>0</v>
      </c>
      <c r="V272" s="35" t="s">
        <v>582</v>
      </c>
      <c r="W272" s="35" t="s">
        <v>147</v>
      </c>
      <c r="X272" s="36">
        <v>13341</v>
      </c>
      <c r="Y272" s="36">
        <v>15187</v>
      </c>
      <c r="Z272" s="36">
        <v>11000</v>
      </c>
      <c r="AA272" s="275"/>
      <c r="AB272" s="48"/>
    </row>
    <row r="273" spans="2:28" ht="66.75" customHeight="1">
      <c r="B273" s="2" t="s">
        <v>314</v>
      </c>
      <c r="C273" s="2" t="s">
        <v>143</v>
      </c>
      <c r="D273" s="3">
        <v>0</v>
      </c>
      <c r="E273" s="3">
        <v>0</v>
      </c>
      <c r="F273" s="237">
        <v>0</v>
      </c>
      <c r="G273" s="3">
        <v>0</v>
      </c>
      <c r="H273" s="3">
        <v>0</v>
      </c>
      <c r="I273" s="237">
        <v>0</v>
      </c>
      <c r="J273" s="3">
        <v>0</v>
      </c>
      <c r="K273" s="3">
        <v>0</v>
      </c>
      <c r="L273" s="237">
        <v>0</v>
      </c>
      <c r="M273" s="3">
        <v>0</v>
      </c>
      <c r="N273" s="3">
        <v>0</v>
      </c>
      <c r="O273" s="237">
        <v>0</v>
      </c>
      <c r="P273" s="3">
        <v>0</v>
      </c>
      <c r="Q273" s="8">
        <v>0</v>
      </c>
      <c r="R273" s="237">
        <v>0</v>
      </c>
      <c r="S273" s="28">
        <f t="shared" si="46"/>
        <v>0</v>
      </c>
      <c r="T273" s="28">
        <f t="shared" si="47"/>
        <v>0</v>
      </c>
      <c r="U273" s="237">
        <v>0</v>
      </c>
      <c r="V273" s="35" t="s">
        <v>583</v>
      </c>
      <c r="W273" s="35" t="s">
        <v>147</v>
      </c>
      <c r="X273" s="36">
        <v>2070</v>
      </c>
      <c r="Y273" s="36">
        <v>3706</v>
      </c>
      <c r="Z273" s="36">
        <v>3800</v>
      </c>
      <c r="AA273" s="275"/>
      <c r="AB273" s="48"/>
    </row>
    <row r="274" spans="2:28" ht="35.25" customHeight="1">
      <c r="B274" s="2" t="s">
        <v>316</v>
      </c>
      <c r="C274" s="2" t="s">
        <v>574</v>
      </c>
      <c r="D274" s="21">
        <v>0</v>
      </c>
      <c r="E274" s="21">
        <v>0</v>
      </c>
      <c r="F274" s="237">
        <v>0</v>
      </c>
      <c r="G274" s="3">
        <v>0</v>
      </c>
      <c r="H274" s="3">
        <v>0</v>
      </c>
      <c r="I274" s="237">
        <v>0</v>
      </c>
      <c r="J274" s="3">
        <v>0</v>
      </c>
      <c r="K274" s="3">
        <v>0</v>
      </c>
      <c r="L274" s="237">
        <v>0</v>
      </c>
      <c r="M274" s="21">
        <v>0</v>
      </c>
      <c r="N274" s="21">
        <v>0</v>
      </c>
      <c r="O274" s="237">
        <v>0</v>
      </c>
      <c r="P274" s="21">
        <v>0</v>
      </c>
      <c r="Q274" s="23">
        <v>0</v>
      </c>
      <c r="R274" s="237">
        <v>0</v>
      </c>
      <c r="S274" s="28">
        <f t="shared" si="46"/>
        <v>0</v>
      </c>
      <c r="T274" s="28">
        <f t="shared" si="47"/>
        <v>0</v>
      </c>
      <c r="U274" s="237">
        <v>0</v>
      </c>
      <c r="V274" s="35" t="s">
        <v>584</v>
      </c>
      <c r="W274" s="35" t="s">
        <v>147</v>
      </c>
      <c r="X274" s="36">
        <v>756</v>
      </c>
      <c r="Y274" s="36">
        <v>840</v>
      </c>
      <c r="Z274" s="36">
        <v>850</v>
      </c>
      <c r="AA274" s="275"/>
      <c r="AB274" s="48"/>
    </row>
    <row r="275" spans="2:28" ht="78" customHeight="1">
      <c r="B275" s="77" t="s">
        <v>39</v>
      </c>
      <c r="C275" s="138" t="s">
        <v>151</v>
      </c>
      <c r="D275" s="25">
        <f>D276+D277</f>
        <v>3871.09</v>
      </c>
      <c r="E275" s="25">
        <f>E276+E277</f>
        <v>3593.5</v>
      </c>
      <c r="F275" s="237">
        <f>E275/D275</f>
        <v>0.9282915147929911</v>
      </c>
      <c r="G275" s="25">
        <f>G276+G277</f>
        <v>17757.35</v>
      </c>
      <c r="H275" s="25">
        <f>H276+H277</f>
        <v>16483.98</v>
      </c>
      <c r="I275" s="237">
        <f aca="true" t="shared" si="48" ref="I275:I281">H275/G275</f>
        <v>0.9282905388472943</v>
      </c>
      <c r="J275" s="25">
        <f>J276+J277</f>
        <v>1138.31</v>
      </c>
      <c r="K275" s="25">
        <f>K276+K277</f>
        <v>1056.71</v>
      </c>
      <c r="L275" s="237">
        <f>K275/J275</f>
        <v>0.9283147824406358</v>
      </c>
      <c r="M275" s="25">
        <v>0</v>
      </c>
      <c r="N275" s="25">
        <v>0</v>
      </c>
      <c r="O275" s="237">
        <v>0</v>
      </c>
      <c r="P275" s="25">
        <f>P276+P277</f>
        <v>9757.189999999999</v>
      </c>
      <c r="Q275" s="25">
        <f>Q276+Q277</f>
        <v>9757.189999999999</v>
      </c>
      <c r="R275" s="237">
        <f>Q275/P275</f>
        <v>1</v>
      </c>
      <c r="S275" s="28">
        <f t="shared" si="46"/>
        <v>32523.94</v>
      </c>
      <c r="T275" s="28">
        <f t="shared" si="47"/>
        <v>30891.379999999997</v>
      </c>
      <c r="U275" s="237">
        <f aca="true" t="shared" si="49" ref="U275:U281">T275/S275</f>
        <v>0.9498043594964202</v>
      </c>
      <c r="V275" s="76" t="s">
        <v>585</v>
      </c>
      <c r="W275" s="35" t="s">
        <v>147</v>
      </c>
      <c r="X275" s="36">
        <v>22154</v>
      </c>
      <c r="Y275" s="36">
        <v>35954</v>
      </c>
      <c r="Z275" s="36">
        <v>21770</v>
      </c>
      <c r="AA275" s="275"/>
      <c r="AB275" s="48"/>
    </row>
    <row r="276" spans="2:28" ht="36" customHeight="1">
      <c r="B276" s="70" t="s">
        <v>347</v>
      </c>
      <c r="C276" s="70" t="s">
        <v>144</v>
      </c>
      <c r="D276" s="42">
        <v>1614.58</v>
      </c>
      <c r="E276" s="42">
        <v>1361.04</v>
      </c>
      <c r="F276" s="237">
        <f>E276/D276</f>
        <v>0.8429684499993807</v>
      </c>
      <c r="G276" s="3">
        <v>7406.33</v>
      </c>
      <c r="H276" s="3">
        <v>6243.33</v>
      </c>
      <c r="I276" s="237">
        <f t="shared" si="48"/>
        <v>0.8429721603007158</v>
      </c>
      <c r="J276" s="3">
        <v>474.76</v>
      </c>
      <c r="K276" s="3">
        <v>400.23</v>
      </c>
      <c r="L276" s="237">
        <f>K276/J276</f>
        <v>0.8430154183166232</v>
      </c>
      <c r="M276" s="42">
        <v>0</v>
      </c>
      <c r="N276" s="42">
        <v>0</v>
      </c>
      <c r="O276" s="237">
        <v>0</v>
      </c>
      <c r="P276" s="3">
        <v>4069.58</v>
      </c>
      <c r="Q276" s="3">
        <v>4069.58</v>
      </c>
      <c r="R276" s="237">
        <f>Q276/P276</f>
        <v>1</v>
      </c>
      <c r="S276" s="28">
        <f t="shared" si="46"/>
        <v>13565.25</v>
      </c>
      <c r="T276" s="28">
        <f t="shared" si="47"/>
        <v>12074.18</v>
      </c>
      <c r="U276" s="237">
        <f t="shared" si="49"/>
        <v>0.8900816424319493</v>
      </c>
      <c r="V276" s="35" t="s">
        <v>586</v>
      </c>
      <c r="W276" s="35" t="s">
        <v>148</v>
      </c>
      <c r="X276" s="36">
        <v>1340</v>
      </c>
      <c r="Y276" s="36">
        <v>1390</v>
      </c>
      <c r="Z276" s="36">
        <v>1900</v>
      </c>
      <c r="AA276" s="275"/>
      <c r="AB276" s="48"/>
    </row>
    <row r="277" spans="2:28" ht="43.5" customHeight="1">
      <c r="B277" s="70" t="s">
        <v>417</v>
      </c>
      <c r="C277" s="70" t="s">
        <v>145</v>
      </c>
      <c r="D277" s="42">
        <v>2256.51</v>
      </c>
      <c r="E277" s="42">
        <v>2232.46</v>
      </c>
      <c r="F277" s="237">
        <f>E277/D277</f>
        <v>0.9893419484070533</v>
      </c>
      <c r="G277" s="3">
        <v>10351.02</v>
      </c>
      <c r="H277" s="3">
        <v>10240.65</v>
      </c>
      <c r="I277" s="237">
        <f t="shared" si="48"/>
        <v>0.9893372827025742</v>
      </c>
      <c r="J277" s="3">
        <v>663.55</v>
      </c>
      <c r="K277" s="3">
        <v>656.48</v>
      </c>
      <c r="L277" s="237">
        <f>K277/J277</f>
        <v>0.9893451887574412</v>
      </c>
      <c r="M277" s="42">
        <v>0</v>
      </c>
      <c r="N277" s="42">
        <v>0</v>
      </c>
      <c r="O277" s="237">
        <v>0</v>
      </c>
      <c r="P277" s="3">
        <v>5687.61</v>
      </c>
      <c r="Q277" s="3">
        <v>5687.61</v>
      </c>
      <c r="R277" s="237">
        <f>Q277/P277</f>
        <v>1</v>
      </c>
      <c r="S277" s="28">
        <f t="shared" si="46"/>
        <v>18958.69</v>
      </c>
      <c r="T277" s="28">
        <f t="shared" si="47"/>
        <v>18817.2</v>
      </c>
      <c r="U277" s="237">
        <f t="shared" si="49"/>
        <v>0.992536931612891</v>
      </c>
      <c r="V277" s="35" t="s">
        <v>587</v>
      </c>
      <c r="W277" s="35" t="s">
        <v>147</v>
      </c>
      <c r="X277" s="36">
        <v>20825</v>
      </c>
      <c r="Y277" s="36">
        <v>33797</v>
      </c>
      <c r="Z277" s="36">
        <v>22018</v>
      </c>
      <c r="AA277" s="275"/>
      <c r="AB277" s="48"/>
    </row>
    <row r="278" spans="2:28" ht="36" customHeight="1">
      <c r="B278" s="29" t="s">
        <v>41</v>
      </c>
      <c r="C278" s="29" t="s">
        <v>575</v>
      </c>
      <c r="D278" s="25">
        <f>D279</f>
        <v>40912</v>
      </c>
      <c r="E278" s="25">
        <f>E279</f>
        <v>40912</v>
      </c>
      <c r="F278" s="237">
        <f>E278/D278</f>
        <v>1</v>
      </c>
      <c r="G278" s="25">
        <f>G279</f>
        <v>98628.64</v>
      </c>
      <c r="H278" s="25">
        <f>H279</f>
        <v>52408.59</v>
      </c>
      <c r="I278" s="237">
        <f t="shared" si="48"/>
        <v>0.5313729358936714</v>
      </c>
      <c r="J278" s="25">
        <f>J279+J280</f>
        <v>9973.55</v>
      </c>
      <c r="K278" s="25">
        <f>K279+K280</f>
        <v>6049.48</v>
      </c>
      <c r="L278" s="237">
        <f>K278/J278</f>
        <v>0.6065523309152709</v>
      </c>
      <c r="M278" s="25">
        <v>0</v>
      </c>
      <c r="N278" s="25">
        <v>0</v>
      </c>
      <c r="O278" s="237">
        <v>0</v>
      </c>
      <c r="P278" s="25">
        <v>0</v>
      </c>
      <c r="Q278" s="25">
        <v>0</v>
      </c>
      <c r="R278" s="237">
        <v>0</v>
      </c>
      <c r="S278" s="28">
        <f t="shared" si="46"/>
        <v>149514.19</v>
      </c>
      <c r="T278" s="28">
        <f t="shared" si="47"/>
        <v>99370.06999999999</v>
      </c>
      <c r="U278" s="237">
        <f t="shared" si="49"/>
        <v>0.6646196591775001</v>
      </c>
      <c r="V278" s="35" t="s">
        <v>588</v>
      </c>
      <c r="W278" s="35" t="s">
        <v>43</v>
      </c>
      <c r="X278" s="36">
        <v>83.6</v>
      </c>
      <c r="Y278" s="36">
        <v>91.24</v>
      </c>
      <c r="Z278" s="36">
        <v>91.24</v>
      </c>
      <c r="AA278" s="275"/>
      <c r="AB278" s="48"/>
    </row>
    <row r="279" spans="2:28" ht="41.25" customHeight="1">
      <c r="B279" s="70" t="s">
        <v>420</v>
      </c>
      <c r="C279" s="70" t="s">
        <v>576</v>
      </c>
      <c r="D279" s="42">
        <v>40912</v>
      </c>
      <c r="E279" s="42">
        <v>40912</v>
      </c>
      <c r="F279" s="237">
        <f>E279/D279</f>
        <v>1</v>
      </c>
      <c r="G279" s="3">
        <v>98628.64</v>
      </c>
      <c r="H279" s="3">
        <v>52408.59</v>
      </c>
      <c r="I279" s="237">
        <f t="shared" si="48"/>
        <v>0.5313729358936714</v>
      </c>
      <c r="J279" s="3">
        <v>9973.55</v>
      </c>
      <c r="K279" s="3">
        <v>6049.48</v>
      </c>
      <c r="L279" s="237">
        <f>K279/J279</f>
        <v>0.6065523309152709</v>
      </c>
      <c r="M279" s="42">
        <v>0</v>
      </c>
      <c r="N279" s="42">
        <v>0</v>
      </c>
      <c r="O279" s="237">
        <v>0</v>
      </c>
      <c r="P279" s="42">
        <v>0</v>
      </c>
      <c r="Q279" s="42">
        <v>0</v>
      </c>
      <c r="R279" s="237">
        <v>0</v>
      </c>
      <c r="S279" s="28">
        <f t="shared" si="46"/>
        <v>149514.19</v>
      </c>
      <c r="T279" s="28">
        <f t="shared" si="47"/>
        <v>99370.06999999999</v>
      </c>
      <c r="U279" s="237">
        <f t="shared" si="49"/>
        <v>0.6646196591775001</v>
      </c>
      <c r="V279" s="35" t="s">
        <v>589</v>
      </c>
      <c r="W279" s="35" t="s">
        <v>43</v>
      </c>
      <c r="X279" s="36" t="s">
        <v>48</v>
      </c>
      <c r="Y279" s="36">
        <v>107</v>
      </c>
      <c r="Z279" s="36">
        <v>108</v>
      </c>
      <c r="AA279" s="275"/>
      <c r="AB279" s="48"/>
    </row>
    <row r="280" spans="2:28" ht="57.75" customHeight="1">
      <c r="B280" s="29" t="s">
        <v>40</v>
      </c>
      <c r="C280" s="29" t="s">
        <v>216</v>
      </c>
      <c r="D280" s="25">
        <f>D281</f>
        <v>0</v>
      </c>
      <c r="E280" s="25">
        <f>E281</f>
        <v>0</v>
      </c>
      <c r="F280" s="237">
        <v>0</v>
      </c>
      <c r="G280" s="25">
        <f>G281</f>
        <v>628</v>
      </c>
      <c r="H280" s="25">
        <f>H281</f>
        <v>618.71</v>
      </c>
      <c r="I280" s="237">
        <f t="shared" si="48"/>
        <v>0.9852070063694268</v>
      </c>
      <c r="J280" s="25">
        <f>J281+J282</f>
        <v>0</v>
      </c>
      <c r="K280" s="25">
        <f>K281+K282</f>
        <v>0</v>
      </c>
      <c r="L280" s="237">
        <v>0</v>
      </c>
      <c r="M280" s="25">
        <v>0</v>
      </c>
      <c r="N280" s="25">
        <v>0</v>
      </c>
      <c r="O280" s="237">
        <v>0</v>
      </c>
      <c r="P280" s="25">
        <v>0</v>
      </c>
      <c r="Q280" s="25">
        <v>0</v>
      </c>
      <c r="R280" s="237">
        <v>0</v>
      </c>
      <c r="S280" s="28">
        <f t="shared" si="46"/>
        <v>628</v>
      </c>
      <c r="T280" s="28">
        <f t="shared" si="46"/>
        <v>618.71</v>
      </c>
      <c r="U280" s="237">
        <f t="shared" si="49"/>
        <v>0.9852070063694268</v>
      </c>
      <c r="V280" s="35" t="s">
        <v>590</v>
      </c>
      <c r="W280" s="35" t="s">
        <v>118</v>
      </c>
      <c r="X280" s="36">
        <v>1500</v>
      </c>
      <c r="Y280" s="36">
        <v>850</v>
      </c>
      <c r="Z280" s="36">
        <v>918</v>
      </c>
      <c r="AA280" s="275"/>
      <c r="AB280" s="48"/>
    </row>
    <row r="281" spans="2:28" ht="69" customHeight="1">
      <c r="B281" s="358" t="s">
        <v>458</v>
      </c>
      <c r="C281" s="358" t="s">
        <v>217</v>
      </c>
      <c r="D281" s="301">
        <v>0</v>
      </c>
      <c r="E281" s="301">
        <v>0</v>
      </c>
      <c r="F281" s="393">
        <v>0</v>
      </c>
      <c r="G281" s="380">
        <v>628</v>
      </c>
      <c r="H281" s="380">
        <v>618.71</v>
      </c>
      <c r="I281" s="393">
        <f t="shared" si="48"/>
        <v>0.9852070063694268</v>
      </c>
      <c r="J281" s="380">
        <v>0</v>
      </c>
      <c r="K281" s="380">
        <v>0</v>
      </c>
      <c r="L281" s="301">
        <v>0</v>
      </c>
      <c r="M281" s="301">
        <v>0</v>
      </c>
      <c r="N281" s="301">
        <v>0</v>
      </c>
      <c r="O281" s="393">
        <v>0</v>
      </c>
      <c r="P281" s="301">
        <v>0</v>
      </c>
      <c r="Q281" s="301">
        <v>0</v>
      </c>
      <c r="R281" s="301">
        <v>0</v>
      </c>
      <c r="S281" s="377">
        <f>D281+G281+J281+M281+P281</f>
        <v>628</v>
      </c>
      <c r="T281" s="377">
        <f>E281+H281+K281+N281+Q281</f>
        <v>618.71</v>
      </c>
      <c r="U281" s="331">
        <f t="shared" si="49"/>
        <v>0.9852070063694268</v>
      </c>
      <c r="V281" s="76" t="s">
        <v>591</v>
      </c>
      <c r="W281" s="35" t="s">
        <v>78</v>
      </c>
      <c r="X281" s="36" t="s">
        <v>48</v>
      </c>
      <c r="Y281" s="36">
        <v>100</v>
      </c>
      <c r="Z281" s="36">
        <v>120</v>
      </c>
      <c r="AA281" s="275"/>
      <c r="AB281" s="48"/>
    </row>
    <row r="282" spans="2:28" ht="24" customHeight="1">
      <c r="B282" s="359"/>
      <c r="C282" s="359"/>
      <c r="D282" s="330"/>
      <c r="E282" s="330"/>
      <c r="F282" s="394"/>
      <c r="G282" s="381"/>
      <c r="H282" s="381"/>
      <c r="I282" s="498"/>
      <c r="J282" s="381"/>
      <c r="K282" s="381"/>
      <c r="L282" s="330"/>
      <c r="M282" s="330"/>
      <c r="N282" s="330"/>
      <c r="O282" s="498"/>
      <c r="P282" s="330"/>
      <c r="Q282" s="330"/>
      <c r="R282" s="330"/>
      <c r="S282" s="378"/>
      <c r="T282" s="378"/>
      <c r="U282" s="379"/>
      <c r="V282" s="76" t="s">
        <v>592</v>
      </c>
      <c r="W282" s="35" t="s">
        <v>593</v>
      </c>
      <c r="X282" s="36">
        <v>13.6</v>
      </c>
      <c r="Y282" s="36">
        <v>19.8</v>
      </c>
      <c r="Z282" s="36">
        <v>22</v>
      </c>
      <c r="AA282" s="275"/>
      <c r="AB282" s="48"/>
    </row>
    <row r="283" spans="2:28" ht="16.5" customHeight="1">
      <c r="B283" s="359"/>
      <c r="C283" s="359"/>
      <c r="D283" s="330"/>
      <c r="E283" s="330"/>
      <c r="F283" s="394"/>
      <c r="G283" s="381"/>
      <c r="H283" s="381"/>
      <c r="I283" s="498"/>
      <c r="J283" s="381"/>
      <c r="K283" s="381"/>
      <c r="L283" s="330"/>
      <c r="M283" s="330"/>
      <c r="N283" s="330"/>
      <c r="O283" s="498"/>
      <c r="P283" s="330"/>
      <c r="Q283" s="330"/>
      <c r="R283" s="330"/>
      <c r="S283" s="378"/>
      <c r="T283" s="378"/>
      <c r="U283" s="379"/>
      <c r="V283" s="76" t="s">
        <v>594</v>
      </c>
      <c r="W283" s="35" t="s">
        <v>150</v>
      </c>
      <c r="X283" s="36">
        <v>70</v>
      </c>
      <c r="Y283" s="36">
        <v>80</v>
      </c>
      <c r="Z283" s="36">
        <v>58.6</v>
      </c>
      <c r="AA283" s="275"/>
      <c r="AB283" s="48"/>
    </row>
    <row r="284" spans="2:28" ht="26.25" customHeight="1">
      <c r="B284" s="359"/>
      <c r="C284" s="359"/>
      <c r="D284" s="330"/>
      <c r="E284" s="330"/>
      <c r="F284" s="394"/>
      <c r="G284" s="381"/>
      <c r="H284" s="381"/>
      <c r="I284" s="498"/>
      <c r="J284" s="381"/>
      <c r="K284" s="381"/>
      <c r="L284" s="330"/>
      <c r="M284" s="330"/>
      <c r="N284" s="330"/>
      <c r="O284" s="498"/>
      <c r="P284" s="330"/>
      <c r="Q284" s="330"/>
      <c r="R284" s="330"/>
      <c r="S284" s="378"/>
      <c r="T284" s="378"/>
      <c r="U284" s="379"/>
      <c r="V284" s="76" t="s">
        <v>595</v>
      </c>
      <c r="W284" s="35" t="s">
        <v>43</v>
      </c>
      <c r="X284" s="36">
        <v>100</v>
      </c>
      <c r="Y284" s="36">
        <v>100</v>
      </c>
      <c r="Z284" s="36">
        <v>100</v>
      </c>
      <c r="AA284" s="275"/>
      <c r="AB284" s="48"/>
    </row>
    <row r="285" spans="2:28" ht="51" customHeight="1">
      <c r="B285" s="359"/>
      <c r="C285" s="359"/>
      <c r="D285" s="330"/>
      <c r="E285" s="330"/>
      <c r="F285" s="394"/>
      <c r="G285" s="381"/>
      <c r="H285" s="381"/>
      <c r="I285" s="498"/>
      <c r="J285" s="381"/>
      <c r="K285" s="381"/>
      <c r="L285" s="330"/>
      <c r="M285" s="330"/>
      <c r="N285" s="330"/>
      <c r="O285" s="498"/>
      <c r="P285" s="330"/>
      <c r="Q285" s="330"/>
      <c r="R285" s="330"/>
      <c r="S285" s="378"/>
      <c r="T285" s="378"/>
      <c r="U285" s="379"/>
      <c r="V285" s="76" t="s">
        <v>596</v>
      </c>
      <c r="W285" s="35" t="s">
        <v>219</v>
      </c>
      <c r="X285" s="36">
        <v>4218</v>
      </c>
      <c r="Y285" s="36">
        <v>6308</v>
      </c>
      <c r="Z285" s="36">
        <v>3290</v>
      </c>
      <c r="AA285" s="275"/>
      <c r="AB285" s="48"/>
    </row>
    <row r="286" spans="2:28" ht="27" customHeight="1">
      <c r="B286" s="359"/>
      <c r="C286" s="359"/>
      <c r="D286" s="330"/>
      <c r="E286" s="330"/>
      <c r="F286" s="394"/>
      <c r="G286" s="381"/>
      <c r="H286" s="381"/>
      <c r="I286" s="498"/>
      <c r="J286" s="381"/>
      <c r="K286" s="381"/>
      <c r="L286" s="330"/>
      <c r="M286" s="330"/>
      <c r="N286" s="330"/>
      <c r="O286" s="498"/>
      <c r="P286" s="330"/>
      <c r="Q286" s="330"/>
      <c r="R286" s="330"/>
      <c r="S286" s="378"/>
      <c r="T286" s="378"/>
      <c r="U286" s="379"/>
      <c r="V286" s="76" t="s">
        <v>597</v>
      </c>
      <c r="W286" s="35" t="s">
        <v>598</v>
      </c>
      <c r="X286" s="36">
        <v>0</v>
      </c>
      <c r="Y286" s="36">
        <v>200</v>
      </c>
      <c r="Z286" s="36">
        <v>200</v>
      </c>
      <c r="AA286" s="275"/>
      <c r="AB286" s="48"/>
    </row>
    <row r="287" spans="2:28" ht="45" customHeight="1">
      <c r="B287" s="359"/>
      <c r="C287" s="359"/>
      <c r="D287" s="330"/>
      <c r="E287" s="330"/>
      <c r="F287" s="394"/>
      <c r="G287" s="381"/>
      <c r="H287" s="381"/>
      <c r="I287" s="498"/>
      <c r="J287" s="381"/>
      <c r="K287" s="381"/>
      <c r="L287" s="330"/>
      <c r="M287" s="330"/>
      <c r="N287" s="330"/>
      <c r="O287" s="498"/>
      <c r="P287" s="330"/>
      <c r="Q287" s="330"/>
      <c r="R287" s="330"/>
      <c r="S287" s="378"/>
      <c r="T287" s="378"/>
      <c r="U287" s="379"/>
      <c r="V287" s="76" t="s">
        <v>599</v>
      </c>
      <c r="W287" s="35" t="s">
        <v>81</v>
      </c>
      <c r="X287" s="36">
        <v>1</v>
      </c>
      <c r="Y287" s="36">
        <v>1</v>
      </c>
      <c r="Z287" s="36">
        <v>1</v>
      </c>
      <c r="AA287" s="275"/>
      <c r="AB287" s="48"/>
    </row>
    <row r="288" spans="2:28" ht="47.25" customHeight="1">
      <c r="B288" s="359"/>
      <c r="C288" s="359"/>
      <c r="D288" s="330"/>
      <c r="E288" s="330"/>
      <c r="F288" s="394"/>
      <c r="G288" s="381"/>
      <c r="H288" s="381"/>
      <c r="I288" s="498"/>
      <c r="J288" s="381"/>
      <c r="K288" s="381"/>
      <c r="L288" s="330"/>
      <c r="M288" s="330"/>
      <c r="N288" s="330"/>
      <c r="O288" s="498"/>
      <c r="P288" s="330"/>
      <c r="Q288" s="330"/>
      <c r="R288" s="330"/>
      <c r="S288" s="378"/>
      <c r="T288" s="378"/>
      <c r="U288" s="379"/>
      <c r="V288" s="76" t="s">
        <v>600</v>
      </c>
      <c r="W288" s="35" t="s">
        <v>81</v>
      </c>
      <c r="X288" s="36" t="s">
        <v>48</v>
      </c>
      <c r="Y288" s="36">
        <v>0</v>
      </c>
      <c r="Z288" s="36">
        <v>0</v>
      </c>
      <c r="AA288" s="275"/>
      <c r="AB288" s="48"/>
    </row>
    <row r="289" spans="2:28" ht="24.75" customHeight="1">
      <c r="B289" s="359"/>
      <c r="C289" s="359"/>
      <c r="D289" s="330"/>
      <c r="E289" s="330"/>
      <c r="F289" s="394"/>
      <c r="G289" s="381"/>
      <c r="H289" s="381"/>
      <c r="I289" s="498"/>
      <c r="J289" s="381"/>
      <c r="K289" s="381"/>
      <c r="L289" s="330"/>
      <c r="M289" s="330"/>
      <c r="N289" s="330"/>
      <c r="O289" s="498"/>
      <c r="P289" s="330"/>
      <c r="Q289" s="330"/>
      <c r="R289" s="330"/>
      <c r="S289" s="378"/>
      <c r="T289" s="378"/>
      <c r="U289" s="379"/>
      <c r="V289" s="76" t="s">
        <v>601</v>
      </c>
      <c r="W289" s="35" t="s">
        <v>147</v>
      </c>
      <c r="X289" s="36">
        <v>1.34</v>
      </c>
      <c r="Y289" s="36">
        <v>1.4</v>
      </c>
      <c r="Z289" s="36">
        <v>1.5</v>
      </c>
      <c r="AA289" s="275"/>
      <c r="AB289" s="48"/>
    </row>
    <row r="290" spans="2:28" ht="35.25" customHeight="1">
      <c r="B290" s="359"/>
      <c r="C290" s="359"/>
      <c r="D290" s="330"/>
      <c r="E290" s="330"/>
      <c r="F290" s="394"/>
      <c r="G290" s="381"/>
      <c r="H290" s="381"/>
      <c r="I290" s="498"/>
      <c r="J290" s="381"/>
      <c r="K290" s="381"/>
      <c r="L290" s="330"/>
      <c r="M290" s="330"/>
      <c r="N290" s="330"/>
      <c r="O290" s="498"/>
      <c r="P290" s="330"/>
      <c r="Q290" s="330"/>
      <c r="R290" s="330"/>
      <c r="S290" s="378"/>
      <c r="T290" s="378"/>
      <c r="U290" s="379"/>
      <c r="V290" s="76" t="s">
        <v>602</v>
      </c>
      <c r="W290" s="35" t="s">
        <v>117</v>
      </c>
      <c r="X290" s="36">
        <v>2300</v>
      </c>
      <c r="Y290" s="36">
        <v>597</v>
      </c>
      <c r="Z290" s="36">
        <v>653.4</v>
      </c>
      <c r="AA290" s="275"/>
      <c r="AB290" s="48"/>
    </row>
    <row r="291" spans="2:28" ht="15" customHeight="1">
      <c r="B291" s="359"/>
      <c r="C291" s="359"/>
      <c r="D291" s="330"/>
      <c r="E291" s="330"/>
      <c r="F291" s="394"/>
      <c r="G291" s="381"/>
      <c r="H291" s="381"/>
      <c r="I291" s="498"/>
      <c r="J291" s="381"/>
      <c r="K291" s="381"/>
      <c r="L291" s="330"/>
      <c r="M291" s="330"/>
      <c r="N291" s="330"/>
      <c r="O291" s="498"/>
      <c r="P291" s="330"/>
      <c r="Q291" s="330"/>
      <c r="R291" s="330"/>
      <c r="S291" s="378"/>
      <c r="T291" s="378"/>
      <c r="U291" s="379"/>
      <c r="V291" s="76" t="s">
        <v>603</v>
      </c>
      <c r="W291" s="35" t="s">
        <v>117</v>
      </c>
      <c r="X291" s="36">
        <v>1500</v>
      </c>
      <c r="Y291" s="36">
        <v>348</v>
      </c>
      <c r="Z291" s="36">
        <v>393.2</v>
      </c>
      <c r="AA291" s="275"/>
      <c r="AB291" s="48"/>
    </row>
    <row r="292" spans="2:28" ht="38.25" customHeight="1">
      <c r="B292" s="359"/>
      <c r="C292" s="359"/>
      <c r="D292" s="330"/>
      <c r="E292" s="330"/>
      <c r="F292" s="394"/>
      <c r="G292" s="381"/>
      <c r="H292" s="381"/>
      <c r="I292" s="498"/>
      <c r="J292" s="381"/>
      <c r="K292" s="381"/>
      <c r="L292" s="330"/>
      <c r="M292" s="330"/>
      <c r="N292" s="330"/>
      <c r="O292" s="498"/>
      <c r="P292" s="330"/>
      <c r="Q292" s="330"/>
      <c r="R292" s="330"/>
      <c r="S292" s="378"/>
      <c r="T292" s="378"/>
      <c r="U292" s="379"/>
      <c r="V292" s="76" t="s">
        <v>336</v>
      </c>
      <c r="W292" s="35" t="s">
        <v>81</v>
      </c>
      <c r="X292" s="36" t="s">
        <v>48</v>
      </c>
      <c r="Y292" s="36">
        <v>184</v>
      </c>
      <c r="Z292" s="36">
        <v>0</v>
      </c>
      <c r="AA292" s="275"/>
      <c r="AB292" s="48"/>
    </row>
    <row r="293" spans="2:28" ht="25.5" customHeight="1">
      <c r="B293" s="359"/>
      <c r="C293" s="359"/>
      <c r="D293" s="330"/>
      <c r="E293" s="330"/>
      <c r="F293" s="394"/>
      <c r="G293" s="382"/>
      <c r="H293" s="382"/>
      <c r="I293" s="498"/>
      <c r="J293" s="382"/>
      <c r="K293" s="382"/>
      <c r="L293" s="330"/>
      <c r="M293" s="330"/>
      <c r="N293" s="330"/>
      <c r="O293" s="498"/>
      <c r="P293" s="330"/>
      <c r="Q293" s="330"/>
      <c r="R293" s="330"/>
      <c r="S293" s="378"/>
      <c r="T293" s="378"/>
      <c r="U293" s="379"/>
      <c r="V293" s="76" t="s">
        <v>218</v>
      </c>
      <c r="W293" s="35" t="s">
        <v>219</v>
      </c>
      <c r="X293" s="36" t="s">
        <v>48</v>
      </c>
      <c r="Y293" s="36">
        <v>15</v>
      </c>
      <c r="Z293" s="36">
        <v>53</v>
      </c>
      <c r="AA293" s="275"/>
      <c r="AB293" s="48"/>
    </row>
    <row r="294" spans="2:28" ht="26.25" customHeight="1">
      <c r="B294" s="350" t="s">
        <v>1029</v>
      </c>
      <c r="C294" s="351"/>
      <c r="D294" s="109">
        <f>D268+D275+D278+D280</f>
        <v>44783.09</v>
      </c>
      <c r="E294" s="109">
        <f>E268+E275+E278+E280</f>
        <v>44505.5</v>
      </c>
      <c r="F294" s="241">
        <f>E294/D294</f>
        <v>0.9938014549688288</v>
      </c>
      <c r="G294" s="109">
        <f>G268+G275+G278+G280</f>
        <v>117013.98999999999</v>
      </c>
      <c r="H294" s="109">
        <f>H268+H275+H278+H280</f>
        <v>69511.28</v>
      </c>
      <c r="I294" s="241">
        <f>H294/G294</f>
        <v>0.5940424730410441</v>
      </c>
      <c r="J294" s="109">
        <f>J268+J275+J278+J280</f>
        <v>11111.859999999999</v>
      </c>
      <c r="K294" s="109">
        <f>K268+K275+K278+K280</f>
        <v>7106.19</v>
      </c>
      <c r="L294" s="241">
        <f>K294/J294</f>
        <v>0.6395139967566187</v>
      </c>
      <c r="M294" s="109">
        <f>M268+M275+M278+M280</f>
        <v>0</v>
      </c>
      <c r="N294" s="109">
        <f>N268+N275+N278+N280</f>
        <v>0</v>
      </c>
      <c r="O294" s="241">
        <v>0</v>
      </c>
      <c r="P294" s="109">
        <f>P268+P275+P278+P280</f>
        <v>9757.189999999999</v>
      </c>
      <c r="Q294" s="109">
        <f>Q268+Q275+Q278+Q280</f>
        <v>9757.189999999999</v>
      </c>
      <c r="R294" s="241">
        <f>Q294/P294</f>
        <v>1</v>
      </c>
      <c r="S294" s="239">
        <f>D294+G294+J294+M294+P294</f>
        <v>182666.12999999998</v>
      </c>
      <c r="T294" s="239">
        <f>E294+H294+K294+N294+Q294</f>
        <v>130880.16</v>
      </c>
      <c r="U294" s="241">
        <f>T294/S294</f>
        <v>0.7164993313210283</v>
      </c>
      <c r="V294" s="14"/>
      <c r="W294" s="14"/>
      <c r="X294" s="14"/>
      <c r="Y294" s="14"/>
      <c r="Z294" s="14"/>
      <c r="AB294" s="48"/>
    </row>
    <row r="295" spans="2:28" ht="40.5" customHeight="1">
      <c r="B295" s="352" t="s">
        <v>0</v>
      </c>
      <c r="C295" s="352" t="s">
        <v>1</v>
      </c>
      <c r="D295" s="339" t="s">
        <v>55</v>
      </c>
      <c r="E295" s="370"/>
      <c r="F295" s="348"/>
      <c r="G295" s="346" t="s">
        <v>28</v>
      </c>
      <c r="H295" s="347"/>
      <c r="I295" s="348"/>
      <c r="J295" s="346" t="s">
        <v>31</v>
      </c>
      <c r="K295" s="347"/>
      <c r="L295" s="348"/>
      <c r="M295" s="376" t="s">
        <v>154</v>
      </c>
      <c r="N295" s="347"/>
      <c r="O295" s="348"/>
      <c r="P295" s="346" t="s">
        <v>32</v>
      </c>
      <c r="Q295" s="347"/>
      <c r="R295" s="348"/>
      <c r="S295" s="346" t="s">
        <v>46</v>
      </c>
      <c r="T295" s="347"/>
      <c r="U295" s="363"/>
      <c r="V295" s="326" t="s">
        <v>33</v>
      </c>
      <c r="W295" s="326" t="s">
        <v>34</v>
      </c>
      <c r="X295" s="326" t="s">
        <v>35</v>
      </c>
      <c r="Y295" s="325" t="s">
        <v>363</v>
      </c>
      <c r="Z295" s="325" t="s">
        <v>364</v>
      </c>
      <c r="AB295" s="48"/>
    </row>
    <row r="296" spans="2:28" ht="63.75" customHeight="1">
      <c r="B296" s="366"/>
      <c r="C296" s="353"/>
      <c r="D296" s="6" t="s">
        <v>362</v>
      </c>
      <c r="E296" s="90" t="s">
        <v>3</v>
      </c>
      <c r="F296" s="90" t="s">
        <v>293</v>
      </c>
      <c r="G296" s="90" t="s">
        <v>362</v>
      </c>
      <c r="H296" s="195" t="s">
        <v>3</v>
      </c>
      <c r="I296" s="90" t="s">
        <v>293</v>
      </c>
      <c r="J296" s="90" t="s">
        <v>362</v>
      </c>
      <c r="K296" s="90" t="s">
        <v>3</v>
      </c>
      <c r="L296" s="90" t="s">
        <v>293</v>
      </c>
      <c r="M296" s="90" t="s">
        <v>362</v>
      </c>
      <c r="N296" s="90" t="s">
        <v>3</v>
      </c>
      <c r="O296" s="90" t="s">
        <v>293</v>
      </c>
      <c r="P296" s="90" t="s">
        <v>362</v>
      </c>
      <c r="Q296" s="90" t="s">
        <v>3</v>
      </c>
      <c r="R296" s="90" t="s">
        <v>293</v>
      </c>
      <c r="S296" s="90" t="s">
        <v>362</v>
      </c>
      <c r="T296" s="90" t="s">
        <v>3</v>
      </c>
      <c r="U296" s="90" t="s">
        <v>293</v>
      </c>
      <c r="V296" s="324"/>
      <c r="W296" s="324"/>
      <c r="X296" s="324"/>
      <c r="Y296" s="324"/>
      <c r="Z296" s="324"/>
      <c r="AB296" s="48"/>
    </row>
    <row r="297" spans="2:28" ht="14.25" customHeight="1">
      <c r="B297" s="13" t="s">
        <v>4</v>
      </c>
      <c r="C297" s="13" t="s">
        <v>5</v>
      </c>
      <c r="D297" s="195" t="s">
        <v>6</v>
      </c>
      <c r="E297" s="6" t="s">
        <v>79</v>
      </c>
      <c r="F297" s="6" t="s">
        <v>7</v>
      </c>
      <c r="G297" s="6" t="s">
        <v>8</v>
      </c>
      <c r="H297" s="6" t="s">
        <v>128</v>
      </c>
      <c r="I297" s="6" t="s">
        <v>129</v>
      </c>
      <c r="J297" s="6" t="s">
        <v>29</v>
      </c>
      <c r="K297" s="6" t="s">
        <v>130</v>
      </c>
      <c r="L297" s="6" t="s">
        <v>131</v>
      </c>
      <c r="M297" s="6" t="s">
        <v>30</v>
      </c>
      <c r="N297" s="6" t="s">
        <v>132</v>
      </c>
      <c r="O297" s="6" t="s">
        <v>133</v>
      </c>
      <c r="P297" s="6" t="s">
        <v>112</v>
      </c>
      <c r="Q297" s="6" t="s">
        <v>134</v>
      </c>
      <c r="R297" s="6" t="s">
        <v>135</v>
      </c>
      <c r="S297" s="6" t="s">
        <v>155</v>
      </c>
      <c r="T297" s="6" t="s">
        <v>156</v>
      </c>
      <c r="U297" s="6" t="s">
        <v>56</v>
      </c>
      <c r="V297" s="6" t="s">
        <v>300</v>
      </c>
      <c r="W297" s="6" t="s">
        <v>301</v>
      </c>
      <c r="X297" s="6" t="s">
        <v>302</v>
      </c>
      <c r="Y297" s="6" t="s">
        <v>69</v>
      </c>
      <c r="Z297" s="6" t="s">
        <v>328</v>
      </c>
      <c r="AB297" s="48"/>
    </row>
    <row r="298" spans="2:28" ht="27" customHeight="1">
      <c r="B298" s="321" t="s">
        <v>604</v>
      </c>
      <c r="C298" s="322"/>
      <c r="D298" s="322"/>
      <c r="E298" s="322"/>
      <c r="F298" s="322"/>
      <c r="G298" s="322"/>
      <c r="H298" s="322"/>
      <c r="I298" s="322"/>
      <c r="J298" s="322"/>
      <c r="K298" s="322"/>
      <c r="L298" s="322"/>
      <c r="M298" s="322"/>
      <c r="N298" s="322"/>
      <c r="O298" s="322"/>
      <c r="P298" s="322"/>
      <c r="Q298" s="322"/>
      <c r="R298" s="322"/>
      <c r="S298" s="322"/>
      <c r="T298" s="322"/>
      <c r="U298" s="322"/>
      <c r="V298" s="322"/>
      <c r="W298" s="322"/>
      <c r="X298" s="322"/>
      <c r="Y298" s="322"/>
      <c r="Z298" s="322"/>
      <c r="AB298" s="48"/>
    </row>
    <row r="299" spans="2:28" ht="79.5" customHeight="1">
      <c r="B299" s="18" t="s">
        <v>38</v>
      </c>
      <c r="C299" s="18" t="s">
        <v>605</v>
      </c>
      <c r="D299" s="28">
        <f>D300+D303+D304</f>
        <v>0</v>
      </c>
      <c r="E299" s="53">
        <f>E300+E303+E304</f>
        <v>0</v>
      </c>
      <c r="F299" s="155">
        <v>0</v>
      </c>
      <c r="G299" s="28">
        <f>G300+G303+G304</f>
        <v>2159</v>
      </c>
      <c r="H299" s="53">
        <f>H300+H303+H304</f>
        <v>2156.99</v>
      </c>
      <c r="I299" s="155">
        <f>H299/G299</f>
        <v>0.9990690134321444</v>
      </c>
      <c r="J299" s="28">
        <f>J300+J303+J304</f>
        <v>13141.1</v>
      </c>
      <c r="K299" s="53">
        <f>K300+K303+K304</f>
        <v>13117.99</v>
      </c>
      <c r="L299" s="155">
        <f>K299/J299</f>
        <v>0.9982413953169825</v>
      </c>
      <c r="M299" s="28">
        <f>M300+M303+M304</f>
        <v>0</v>
      </c>
      <c r="N299" s="53">
        <f>N300+N303+N304</f>
        <v>0</v>
      </c>
      <c r="O299" s="169">
        <v>0</v>
      </c>
      <c r="P299" s="28">
        <f>P300+P303+P304</f>
        <v>209.76</v>
      </c>
      <c r="Q299" s="53">
        <f>Q300+Q303+Q304</f>
        <v>209.76</v>
      </c>
      <c r="R299" s="155">
        <f>Q299/P299</f>
        <v>1</v>
      </c>
      <c r="S299" s="28">
        <f aca="true" t="shared" si="50" ref="S299:T304">D299+G299+J299+M299+P299</f>
        <v>15509.86</v>
      </c>
      <c r="T299" s="28">
        <f t="shared" si="50"/>
        <v>15484.74</v>
      </c>
      <c r="U299" s="155">
        <f>T299/S299</f>
        <v>0.9983803851227541</v>
      </c>
      <c r="V299" s="35" t="s">
        <v>611</v>
      </c>
      <c r="W299" s="35" t="s">
        <v>43</v>
      </c>
      <c r="X299" s="36">
        <v>100</v>
      </c>
      <c r="Y299" s="36">
        <v>100</v>
      </c>
      <c r="Z299" s="36">
        <v>100</v>
      </c>
      <c r="AA299" s="275"/>
      <c r="AB299" s="48"/>
    </row>
    <row r="300" spans="2:28" ht="57" customHeight="1">
      <c r="B300" s="2" t="s">
        <v>375</v>
      </c>
      <c r="C300" s="2" t="s">
        <v>606</v>
      </c>
      <c r="D300" s="3">
        <f>D301+D302</f>
        <v>0</v>
      </c>
      <c r="E300" s="8">
        <f>E301+E302</f>
        <v>0</v>
      </c>
      <c r="F300" s="155">
        <v>0</v>
      </c>
      <c r="G300" s="3">
        <f>G301+G302</f>
        <v>0</v>
      </c>
      <c r="H300" s="8">
        <f>H301+H302</f>
        <v>0</v>
      </c>
      <c r="I300" s="155">
        <v>0</v>
      </c>
      <c r="J300" s="3">
        <f>J301+J302</f>
        <v>0</v>
      </c>
      <c r="K300" s="8">
        <f>K301+K302</f>
        <v>0</v>
      </c>
      <c r="L300" s="155">
        <v>0</v>
      </c>
      <c r="M300" s="3">
        <f>M301+M302</f>
        <v>0</v>
      </c>
      <c r="N300" s="8">
        <f>N301+N302</f>
        <v>0</v>
      </c>
      <c r="O300" s="169">
        <v>0</v>
      </c>
      <c r="P300" s="3">
        <f>P301+P302</f>
        <v>0</v>
      </c>
      <c r="Q300" s="8">
        <f>Q301+Q302</f>
        <v>0</v>
      </c>
      <c r="R300" s="155">
        <v>0</v>
      </c>
      <c r="S300" s="28">
        <f t="shared" si="50"/>
        <v>0</v>
      </c>
      <c r="T300" s="28">
        <f t="shared" si="50"/>
        <v>0</v>
      </c>
      <c r="U300" s="155">
        <v>0</v>
      </c>
      <c r="V300" s="35" t="s">
        <v>612</v>
      </c>
      <c r="W300" s="35" t="s">
        <v>43</v>
      </c>
      <c r="X300" s="36">
        <v>94.7</v>
      </c>
      <c r="Y300" s="36">
        <v>94.7</v>
      </c>
      <c r="Z300" s="36">
        <v>94.7</v>
      </c>
      <c r="AA300" s="275"/>
      <c r="AB300" s="48"/>
    </row>
    <row r="301" spans="2:28" ht="64.5" customHeight="1">
      <c r="B301" s="4" t="s">
        <v>305</v>
      </c>
      <c r="C301" s="2" t="s">
        <v>607</v>
      </c>
      <c r="D301" s="3">
        <v>0</v>
      </c>
      <c r="E301" s="8">
        <v>0</v>
      </c>
      <c r="F301" s="155">
        <v>0</v>
      </c>
      <c r="G301" s="3">
        <v>0</v>
      </c>
      <c r="H301" s="8">
        <v>0</v>
      </c>
      <c r="I301" s="155">
        <v>0</v>
      </c>
      <c r="J301" s="127">
        <v>0</v>
      </c>
      <c r="K301" s="127">
        <v>0</v>
      </c>
      <c r="L301" s="155">
        <v>0</v>
      </c>
      <c r="M301" s="127">
        <v>0</v>
      </c>
      <c r="N301" s="127">
        <v>0</v>
      </c>
      <c r="O301" s="169">
        <v>0</v>
      </c>
      <c r="P301" s="127">
        <v>0</v>
      </c>
      <c r="Q301" s="127">
        <v>0</v>
      </c>
      <c r="R301" s="155">
        <v>0</v>
      </c>
      <c r="S301" s="43">
        <f t="shared" si="50"/>
        <v>0</v>
      </c>
      <c r="T301" s="43">
        <f t="shared" si="50"/>
        <v>0</v>
      </c>
      <c r="U301" s="155">
        <v>0</v>
      </c>
      <c r="V301" s="35" t="s">
        <v>613</v>
      </c>
      <c r="W301" s="35" t="s">
        <v>43</v>
      </c>
      <c r="X301" s="36">
        <v>5</v>
      </c>
      <c r="Y301" s="36">
        <v>5</v>
      </c>
      <c r="Z301" s="36">
        <v>2.5</v>
      </c>
      <c r="AA301" s="275"/>
      <c r="AB301" s="48"/>
    </row>
    <row r="302" spans="2:28" ht="50.25" customHeight="1">
      <c r="B302" s="4" t="s">
        <v>307</v>
      </c>
      <c r="C302" s="2" t="s">
        <v>608</v>
      </c>
      <c r="D302" s="3">
        <v>0</v>
      </c>
      <c r="E302" s="8">
        <v>0</v>
      </c>
      <c r="F302" s="155">
        <v>0</v>
      </c>
      <c r="G302" s="3">
        <v>0</v>
      </c>
      <c r="H302" s="8">
        <v>0</v>
      </c>
      <c r="I302" s="155">
        <v>0</v>
      </c>
      <c r="J302" s="127">
        <v>0</v>
      </c>
      <c r="K302" s="127">
        <v>0</v>
      </c>
      <c r="L302" s="155">
        <v>0</v>
      </c>
      <c r="M302" s="127">
        <v>0</v>
      </c>
      <c r="N302" s="127">
        <v>0</v>
      </c>
      <c r="O302" s="169">
        <v>0</v>
      </c>
      <c r="P302" s="127">
        <v>0</v>
      </c>
      <c r="Q302" s="127">
        <v>0</v>
      </c>
      <c r="R302" s="155">
        <v>0</v>
      </c>
      <c r="S302" s="43">
        <f t="shared" si="50"/>
        <v>0</v>
      </c>
      <c r="T302" s="43">
        <f t="shared" si="50"/>
        <v>0</v>
      </c>
      <c r="U302" s="155">
        <v>0</v>
      </c>
      <c r="V302" s="35" t="s">
        <v>614</v>
      </c>
      <c r="W302" s="35" t="s">
        <v>615</v>
      </c>
      <c r="X302" s="36">
        <v>13.5</v>
      </c>
      <c r="Y302" s="36">
        <v>12.5</v>
      </c>
      <c r="Z302" s="36">
        <v>1.5</v>
      </c>
      <c r="AA302" s="275"/>
      <c r="AB302" s="48"/>
    </row>
    <row r="303" spans="2:28" ht="40.5" customHeight="1">
      <c r="B303" s="2" t="s">
        <v>383</v>
      </c>
      <c r="C303" s="2" t="s">
        <v>609</v>
      </c>
      <c r="D303" s="3">
        <v>0</v>
      </c>
      <c r="E303" s="8">
        <v>0</v>
      </c>
      <c r="F303" s="155">
        <v>0</v>
      </c>
      <c r="G303" s="3">
        <v>1537</v>
      </c>
      <c r="H303" s="3">
        <v>1536.11</v>
      </c>
      <c r="I303" s="155">
        <f>H303/G303</f>
        <v>0.9994209499024073</v>
      </c>
      <c r="J303" s="3">
        <v>13134.1</v>
      </c>
      <c r="K303" s="3">
        <v>13111.72</v>
      </c>
      <c r="L303" s="155">
        <f>K303/J303</f>
        <v>0.9982960385561248</v>
      </c>
      <c r="M303" s="128">
        <v>0</v>
      </c>
      <c r="N303" s="128">
        <v>0</v>
      </c>
      <c r="O303" s="169">
        <v>0</v>
      </c>
      <c r="P303" s="3">
        <v>209.76</v>
      </c>
      <c r="Q303" s="3">
        <v>209.76</v>
      </c>
      <c r="R303" s="155">
        <f>Q303/P303</f>
        <v>1</v>
      </c>
      <c r="S303" s="28">
        <f t="shared" si="50"/>
        <v>14880.86</v>
      </c>
      <c r="T303" s="28">
        <f t="shared" si="50"/>
        <v>14857.59</v>
      </c>
      <c r="U303" s="155">
        <f>T303/S303</f>
        <v>0.998436246292217</v>
      </c>
      <c r="V303" s="35"/>
      <c r="W303" s="35"/>
      <c r="X303" s="36"/>
      <c r="Y303" s="36"/>
      <c r="Z303" s="36"/>
      <c r="AB303" s="48"/>
    </row>
    <row r="304" spans="2:28" ht="77.25" customHeight="1">
      <c r="B304" s="2" t="s">
        <v>384</v>
      </c>
      <c r="C304" s="2" t="s">
        <v>610</v>
      </c>
      <c r="D304" s="3">
        <v>0</v>
      </c>
      <c r="E304" s="8">
        <v>0</v>
      </c>
      <c r="F304" s="155">
        <v>0</v>
      </c>
      <c r="G304" s="3">
        <v>622</v>
      </c>
      <c r="H304" s="3">
        <v>620.88</v>
      </c>
      <c r="I304" s="155">
        <f>H304/G304</f>
        <v>0.9981993569131833</v>
      </c>
      <c r="J304" s="3">
        <v>7</v>
      </c>
      <c r="K304" s="3">
        <v>6.27</v>
      </c>
      <c r="L304" s="155">
        <f>K304/J304</f>
        <v>0.8957142857142857</v>
      </c>
      <c r="M304" s="127">
        <v>0</v>
      </c>
      <c r="N304" s="127">
        <v>0</v>
      </c>
      <c r="O304" s="169">
        <v>0</v>
      </c>
      <c r="P304" s="127">
        <v>0</v>
      </c>
      <c r="Q304" s="127">
        <v>0</v>
      </c>
      <c r="R304" s="155">
        <v>0</v>
      </c>
      <c r="S304" s="43">
        <f t="shared" si="50"/>
        <v>629</v>
      </c>
      <c r="T304" s="43">
        <f t="shared" si="50"/>
        <v>627.15</v>
      </c>
      <c r="U304" s="155">
        <f>T304/S304</f>
        <v>0.9970588235294118</v>
      </c>
      <c r="V304" s="35"/>
      <c r="W304" s="35"/>
      <c r="X304" s="36"/>
      <c r="Y304" s="36"/>
      <c r="Z304" s="36"/>
      <c r="AB304" s="48"/>
    </row>
    <row r="305" spans="2:28" ht="30" customHeight="1">
      <c r="B305" s="374" t="s">
        <v>1029</v>
      </c>
      <c r="C305" s="375"/>
      <c r="D305" s="74">
        <f>D299</f>
        <v>0</v>
      </c>
      <c r="E305" s="87">
        <f>E299</f>
        <v>0</v>
      </c>
      <c r="F305" s="160">
        <v>0</v>
      </c>
      <c r="G305" s="74">
        <f>G299</f>
        <v>2159</v>
      </c>
      <c r="H305" s="87">
        <f>H299</f>
        <v>2156.99</v>
      </c>
      <c r="I305" s="160">
        <f>H305/G305</f>
        <v>0.9990690134321444</v>
      </c>
      <c r="J305" s="74">
        <f aca="true" t="shared" si="51" ref="J305:T305">J299</f>
        <v>13141.1</v>
      </c>
      <c r="K305" s="74">
        <f t="shared" si="51"/>
        <v>13117.99</v>
      </c>
      <c r="L305" s="160">
        <f>K305/J305</f>
        <v>0.9982413953169825</v>
      </c>
      <c r="M305" s="74">
        <f t="shared" si="51"/>
        <v>0</v>
      </c>
      <c r="N305" s="74">
        <f t="shared" si="51"/>
        <v>0</v>
      </c>
      <c r="O305" s="154">
        <v>0</v>
      </c>
      <c r="P305" s="74">
        <f t="shared" si="51"/>
        <v>209.76</v>
      </c>
      <c r="Q305" s="74">
        <f t="shared" si="51"/>
        <v>209.76</v>
      </c>
      <c r="R305" s="160">
        <f>Q305/P305</f>
        <v>1</v>
      </c>
      <c r="S305" s="74">
        <f t="shared" si="51"/>
        <v>15509.86</v>
      </c>
      <c r="T305" s="74">
        <f t="shared" si="51"/>
        <v>15484.74</v>
      </c>
      <c r="U305" s="160">
        <f>T305/S305</f>
        <v>0.9983803851227541</v>
      </c>
      <c r="V305" s="14"/>
      <c r="W305" s="14"/>
      <c r="X305" s="14"/>
      <c r="Y305" s="14"/>
      <c r="Z305" s="14"/>
      <c r="AB305" s="48"/>
    </row>
    <row r="306" spans="2:28" ht="42" customHeight="1">
      <c r="B306" s="352" t="s">
        <v>0</v>
      </c>
      <c r="C306" s="352" t="s">
        <v>1</v>
      </c>
      <c r="D306" s="339" t="s">
        <v>55</v>
      </c>
      <c r="E306" s="370"/>
      <c r="F306" s="348"/>
      <c r="G306" s="346" t="s">
        <v>28</v>
      </c>
      <c r="H306" s="347"/>
      <c r="I306" s="348"/>
      <c r="J306" s="346" t="s">
        <v>31</v>
      </c>
      <c r="K306" s="347"/>
      <c r="L306" s="348"/>
      <c r="M306" s="376" t="s">
        <v>154</v>
      </c>
      <c r="N306" s="347"/>
      <c r="O306" s="348"/>
      <c r="P306" s="346" t="s">
        <v>32</v>
      </c>
      <c r="Q306" s="347"/>
      <c r="R306" s="348"/>
      <c r="S306" s="346" t="s">
        <v>46</v>
      </c>
      <c r="T306" s="347"/>
      <c r="U306" s="363"/>
      <c r="V306" s="326" t="s">
        <v>33</v>
      </c>
      <c r="W306" s="326" t="s">
        <v>34</v>
      </c>
      <c r="X306" s="326" t="s">
        <v>35</v>
      </c>
      <c r="Y306" s="325" t="s">
        <v>363</v>
      </c>
      <c r="Z306" s="325" t="s">
        <v>364</v>
      </c>
      <c r="AB306" s="48"/>
    </row>
    <row r="307" spans="2:28" ht="56.25" customHeight="1">
      <c r="B307" s="366"/>
      <c r="C307" s="353"/>
      <c r="D307" s="6" t="s">
        <v>362</v>
      </c>
      <c r="E307" s="90" t="s">
        <v>3</v>
      </c>
      <c r="F307" s="90" t="s">
        <v>293</v>
      </c>
      <c r="G307" s="90" t="s">
        <v>362</v>
      </c>
      <c r="H307" s="195" t="s">
        <v>3</v>
      </c>
      <c r="I307" s="90" t="s">
        <v>293</v>
      </c>
      <c r="J307" s="90" t="s">
        <v>362</v>
      </c>
      <c r="K307" s="90" t="s">
        <v>3</v>
      </c>
      <c r="L307" s="90" t="s">
        <v>293</v>
      </c>
      <c r="M307" s="90" t="s">
        <v>362</v>
      </c>
      <c r="N307" s="90" t="s">
        <v>3</v>
      </c>
      <c r="O307" s="90" t="s">
        <v>293</v>
      </c>
      <c r="P307" s="90" t="s">
        <v>362</v>
      </c>
      <c r="Q307" s="90" t="s">
        <v>3</v>
      </c>
      <c r="R307" s="90" t="s">
        <v>293</v>
      </c>
      <c r="S307" s="90" t="s">
        <v>362</v>
      </c>
      <c r="T307" s="90" t="s">
        <v>3</v>
      </c>
      <c r="U307" s="90" t="s">
        <v>293</v>
      </c>
      <c r="V307" s="324"/>
      <c r="W307" s="324"/>
      <c r="X307" s="324"/>
      <c r="Y307" s="324"/>
      <c r="Z307" s="324"/>
      <c r="AB307" s="48"/>
    </row>
    <row r="308" spans="2:28" ht="14.25" customHeight="1">
      <c r="B308" s="13" t="s">
        <v>4</v>
      </c>
      <c r="C308" s="13" t="s">
        <v>5</v>
      </c>
      <c r="D308" s="195" t="s">
        <v>6</v>
      </c>
      <c r="E308" s="6" t="s">
        <v>79</v>
      </c>
      <c r="F308" s="6" t="s">
        <v>7</v>
      </c>
      <c r="G308" s="6" t="s">
        <v>8</v>
      </c>
      <c r="H308" s="6" t="s">
        <v>128</v>
      </c>
      <c r="I308" s="6" t="s">
        <v>129</v>
      </c>
      <c r="J308" s="6" t="s">
        <v>29</v>
      </c>
      <c r="K308" s="6" t="s">
        <v>130</v>
      </c>
      <c r="L308" s="6" t="s">
        <v>131</v>
      </c>
      <c r="M308" s="6" t="s">
        <v>30</v>
      </c>
      <c r="N308" s="6" t="s">
        <v>132</v>
      </c>
      <c r="O308" s="6" t="s">
        <v>133</v>
      </c>
      <c r="P308" s="6" t="s">
        <v>112</v>
      </c>
      <c r="Q308" s="6" t="s">
        <v>134</v>
      </c>
      <c r="R308" s="6" t="s">
        <v>135</v>
      </c>
      <c r="S308" s="6" t="s">
        <v>155</v>
      </c>
      <c r="T308" s="6" t="s">
        <v>156</v>
      </c>
      <c r="U308" s="6" t="s">
        <v>56</v>
      </c>
      <c r="V308" s="6" t="s">
        <v>300</v>
      </c>
      <c r="W308" s="6" t="s">
        <v>301</v>
      </c>
      <c r="X308" s="6" t="s">
        <v>302</v>
      </c>
      <c r="Y308" s="6" t="s">
        <v>69</v>
      </c>
      <c r="Z308" s="6" t="s">
        <v>328</v>
      </c>
      <c r="AB308" s="48"/>
    </row>
    <row r="309" spans="2:28" ht="21.75" customHeight="1">
      <c r="B309" s="321" t="s">
        <v>616</v>
      </c>
      <c r="C309" s="322"/>
      <c r="D309" s="322"/>
      <c r="E309" s="322"/>
      <c r="F309" s="322"/>
      <c r="G309" s="322"/>
      <c r="H309" s="322"/>
      <c r="I309" s="322"/>
      <c r="J309" s="322"/>
      <c r="K309" s="322"/>
      <c r="L309" s="322"/>
      <c r="M309" s="322"/>
      <c r="N309" s="322"/>
      <c r="O309" s="322"/>
      <c r="P309" s="322"/>
      <c r="Q309" s="322"/>
      <c r="R309" s="322"/>
      <c r="S309" s="322"/>
      <c r="T309" s="322"/>
      <c r="U309" s="322"/>
      <c r="V309" s="322"/>
      <c r="W309" s="322"/>
      <c r="X309" s="322"/>
      <c r="Y309" s="322"/>
      <c r="Z309" s="322"/>
      <c r="AB309" s="48"/>
    </row>
    <row r="310" spans="2:28" ht="27" customHeight="1">
      <c r="B310" s="321" t="s">
        <v>617</v>
      </c>
      <c r="C310" s="322"/>
      <c r="D310" s="322"/>
      <c r="E310" s="322"/>
      <c r="F310" s="322"/>
      <c r="G310" s="322"/>
      <c r="H310" s="322"/>
      <c r="I310" s="322"/>
      <c r="J310" s="322"/>
      <c r="K310" s="322"/>
      <c r="L310" s="322"/>
      <c r="M310" s="322"/>
      <c r="N310" s="322"/>
      <c r="O310" s="322"/>
      <c r="P310" s="322"/>
      <c r="Q310" s="322"/>
      <c r="R310" s="322"/>
      <c r="S310" s="322"/>
      <c r="T310" s="322"/>
      <c r="U310" s="322"/>
      <c r="V310" s="322"/>
      <c r="W310" s="322"/>
      <c r="X310" s="322"/>
      <c r="Y310" s="322"/>
      <c r="Z310" s="322"/>
      <c r="AB310" s="48"/>
    </row>
    <row r="311" spans="2:28" ht="56.25" customHeight="1">
      <c r="B311" s="18" t="s">
        <v>38</v>
      </c>
      <c r="C311" s="80" t="s">
        <v>618</v>
      </c>
      <c r="D311" s="68">
        <f>D312</f>
        <v>0</v>
      </c>
      <c r="E311" s="68">
        <f>E312</f>
        <v>0</v>
      </c>
      <c r="F311" s="202">
        <v>0</v>
      </c>
      <c r="G311" s="68">
        <f>G312</f>
        <v>0</v>
      </c>
      <c r="H311" s="68">
        <f>H312</f>
        <v>0</v>
      </c>
      <c r="I311" s="202">
        <v>0</v>
      </c>
      <c r="J311" s="68">
        <f>J312</f>
        <v>17058.3</v>
      </c>
      <c r="K311" s="68">
        <f>K312</f>
        <v>17058.2</v>
      </c>
      <c r="L311" s="202">
        <f>K311/J311</f>
        <v>0.9999941377511242</v>
      </c>
      <c r="M311" s="68">
        <f>M312</f>
        <v>0</v>
      </c>
      <c r="N311" s="68">
        <f>N312</f>
        <v>0</v>
      </c>
      <c r="O311" s="202">
        <v>0</v>
      </c>
      <c r="P311" s="68">
        <f>P312</f>
        <v>0</v>
      </c>
      <c r="Q311" s="68">
        <f>Q312</f>
        <v>0</v>
      </c>
      <c r="R311" s="202">
        <v>0</v>
      </c>
      <c r="S311" s="68">
        <f>D311+G311+J311+M311+P311</f>
        <v>17058.3</v>
      </c>
      <c r="T311" s="68">
        <f aca="true" t="shared" si="52" ref="S311:T316">E311+H311+K311+N311+Q311</f>
        <v>17058.2</v>
      </c>
      <c r="U311" s="202">
        <f>T311/S311</f>
        <v>0.9999941377511242</v>
      </c>
      <c r="V311" s="35" t="s">
        <v>623</v>
      </c>
      <c r="W311" s="35" t="s">
        <v>43</v>
      </c>
      <c r="X311" s="36">
        <v>50</v>
      </c>
      <c r="Y311" s="36">
        <v>65</v>
      </c>
      <c r="Z311" s="36">
        <v>65</v>
      </c>
      <c r="AB311" s="48"/>
    </row>
    <row r="312" spans="2:28" ht="50.25" customHeight="1">
      <c r="B312" s="2" t="s">
        <v>375</v>
      </c>
      <c r="C312" s="2" t="s">
        <v>619</v>
      </c>
      <c r="D312" s="3">
        <f>D313+D314+D315</f>
        <v>0</v>
      </c>
      <c r="E312" s="8">
        <f>E313+E314+E315</f>
        <v>0</v>
      </c>
      <c r="F312" s="242">
        <v>0</v>
      </c>
      <c r="G312" s="3">
        <f>G313+G314+G315</f>
        <v>0</v>
      </c>
      <c r="H312" s="8">
        <f>H313+H314+H315</f>
        <v>0</v>
      </c>
      <c r="I312" s="242">
        <v>0</v>
      </c>
      <c r="J312" s="3">
        <f>J313+J314+J315</f>
        <v>17058.3</v>
      </c>
      <c r="K312" s="8">
        <f>K313+K314+K315</f>
        <v>17058.2</v>
      </c>
      <c r="L312" s="202">
        <f>K312/J312</f>
        <v>0.9999941377511242</v>
      </c>
      <c r="M312" s="3">
        <f>M313+M314+M315</f>
        <v>0</v>
      </c>
      <c r="N312" s="8">
        <f>N313+N314+N315</f>
        <v>0</v>
      </c>
      <c r="O312" s="242">
        <v>0</v>
      </c>
      <c r="P312" s="3">
        <f>P313+P314+P315</f>
        <v>0</v>
      </c>
      <c r="Q312" s="8">
        <f>Q313+Q314+Q315</f>
        <v>0</v>
      </c>
      <c r="R312" s="242">
        <v>0</v>
      </c>
      <c r="S312" s="67">
        <f t="shared" si="52"/>
        <v>17058.3</v>
      </c>
      <c r="T312" s="67">
        <f t="shared" si="52"/>
        <v>17058.2</v>
      </c>
      <c r="U312" s="202">
        <f>T312/S312</f>
        <v>0.9999941377511242</v>
      </c>
      <c r="V312" s="35" t="s">
        <v>624</v>
      </c>
      <c r="W312" s="35" t="s">
        <v>43</v>
      </c>
      <c r="X312" s="36">
        <v>87.5</v>
      </c>
      <c r="Y312" s="36">
        <v>100</v>
      </c>
      <c r="Z312" s="36">
        <v>100</v>
      </c>
      <c r="AB312" s="48"/>
    </row>
    <row r="313" spans="2:28" ht="48.75" customHeight="1">
      <c r="B313" s="4" t="s">
        <v>305</v>
      </c>
      <c r="C313" s="2" t="s">
        <v>620</v>
      </c>
      <c r="D313" s="3">
        <v>0</v>
      </c>
      <c r="E313" s="8">
        <v>0</v>
      </c>
      <c r="F313" s="242">
        <v>0</v>
      </c>
      <c r="G313" s="3">
        <v>0</v>
      </c>
      <c r="H313" s="8">
        <v>0</v>
      </c>
      <c r="I313" s="242">
        <v>0</v>
      </c>
      <c r="J313" s="3">
        <v>17048.3</v>
      </c>
      <c r="K313" s="3">
        <v>17048.3</v>
      </c>
      <c r="L313" s="202">
        <f>K313/J313</f>
        <v>1</v>
      </c>
      <c r="M313" s="3">
        <v>0</v>
      </c>
      <c r="N313" s="8">
        <v>0</v>
      </c>
      <c r="O313" s="242">
        <v>0</v>
      </c>
      <c r="P313" s="3">
        <v>0</v>
      </c>
      <c r="Q313" s="8">
        <v>0</v>
      </c>
      <c r="R313" s="242">
        <v>0</v>
      </c>
      <c r="S313" s="67">
        <f t="shared" si="52"/>
        <v>17048.3</v>
      </c>
      <c r="T313" s="67">
        <f t="shared" si="52"/>
        <v>17048.3</v>
      </c>
      <c r="U313" s="202">
        <f>T313/S313</f>
        <v>1</v>
      </c>
      <c r="V313" s="35" t="s">
        <v>625</v>
      </c>
      <c r="W313" s="35" t="s">
        <v>43</v>
      </c>
      <c r="X313" s="36">
        <v>80</v>
      </c>
      <c r="Y313" s="36">
        <v>100</v>
      </c>
      <c r="Z313" s="36">
        <v>100</v>
      </c>
      <c r="AB313" s="48"/>
    </row>
    <row r="314" spans="2:28" ht="37.5" customHeight="1">
      <c r="B314" s="4" t="s">
        <v>307</v>
      </c>
      <c r="C314" s="2" t="s">
        <v>621</v>
      </c>
      <c r="D314" s="3">
        <v>0</v>
      </c>
      <c r="E314" s="8">
        <v>0</v>
      </c>
      <c r="F314" s="242">
        <v>0</v>
      </c>
      <c r="G314" s="3">
        <v>0</v>
      </c>
      <c r="H314" s="8">
        <v>0</v>
      </c>
      <c r="I314" s="242">
        <v>0</v>
      </c>
      <c r="J314" s="3">
        <v>0</v>
      </c>
      <c r="K314" s="3">
        <v>0</v>
      </c>
      <c r="L314" s="202">
        <v>0</v>
      </c>
      <c r="M314" s="3">
        <v>0</v>
      </c>
      <c r="N314" s="8">
        <v>0</v>
      </c>
      <c r="O314" s="242">
        <v>0</v>
      </c>
      <c r="P314" s="3">
        <v>0</v>
      </c>
      <c r="Q314" s="8">
        <v>0</v>
      </c>
      <c r="R314" s="242">
        <v>0</v>
      </c>
      <c r="S314" s="69">
        <f t="shared" si="52"/>
        <v>0</v>
      </c>
      <c r="T314" s="69">
        <f t="shared" si="52"/>
        <v>0</v>
      </c>
      <c r="U314" s="202">
        <v>0</v>
      </c>
      <c r="V314" s="123"/>
      <c r="W314" s="123"/>
      <c r="X314" s="124"/>
      <c r="Y314" s="124"/>
      <c r="Z314" s="124"/>
      <c r="AB314" s="48"/>
    </row>
    <row r="315" spans="2:28" ht="37.5" customHeight="1">
      <c r="B315" s="4" t="s">
        <v>308</v>
      </c>
      <c r="C315" s="2" t="s">
        <v>622</v>
      </c>
      <c r="D315" s="3">
        <v>0</v>
      </c>
      <c r="E315" s="8">
        <v>0</v>
      </c>
      <c r="F315" s="242">
        <v>0</v>
      </c>
      <c r="G315" s="3">
        <v>0</v>
      </c>
      <c r="H315" s="8">
        <v>0</v>
      </c>
      <c r="I315" s="242">
        <v>0</v>
      </c>
      <c r="J315" s="3">
        <v>10</v>
      </c>
      <c r="K315" s="3">
        <v>9.9</v>
      </c>
      <c r="L315" s="202">
        <f>K315/J315</f>
        <v>0.99</v>
      </c>
      <c r="M315" s="3">
        <v>0</v>
      </c>
      <c r="N315" s="8">
        <v>0</v>
      </c>
      <c r="O315" s="242">
        <v>0</v>
      </c>
      <c r="P315" s="3">
        <v>0</v>
      </c>
      <c r="Q315" s="8">
        <v>0</v>
      </c>
      <c r="R315" s="242">
        <v>0</v>
      </c>
      <c r="S315" s="69">
        <v>0</v>
      </c>
      <c r="T315" s="69">
        <v>0</v>
      </c>
      <c r="U315" s="202">
        <v>0</v>
      </c>
      <c r="V315" s="123"/>
      <c r="W315" s="123"/>
      <c r="X315" s="124"/>
      <c r="Y315" s="124"/>
      <c r="Z315" s="124"/>
      <c r="AB315" s="48"/>
    </row>
    <row r="316" spans="2:28" ht="24" customHeight="1">
      <c r="B316" s="387" t="s">
        <v>153</v>
      </c>
      <c r="C316" s="387"/>
      <c r="D316" s="71">
        <f>D311</f>
        <v>0</v>
      </c>
      <c r="E316" s="71">
        <f>E311</f>
        <v>0</v>
      </c>
      <c r="F316" s="209">
        <v>0</v>
      </c>
      <c r="G316" s="71">
        <f>G311</f>
        <v>0</v>
      </c>
      <c r="H316" s="71">
        <f>H311</f>
        <v>0</v>
      </c>
      <c r="I316" s="209">
        <v>0</v>
      </c>
      <c r="J316" s="71">
        <f>J311</f>
        <v>17058.3</v>
      </c>
      <c r="K316" s="71">
        <f>K311</f>
        <v>17058.2</v>
      </c>
      <c r="L316" s="207">
        <f>K316/J316</f>
        <v>0.9999941377511242</v>
      </c>
      <c r="M316" s="71">
        <f>M311</f>
        <v>0</v>
      </c>
      <c r="N316" s="71">
        <f>N311</f>
        <v>0</v>
      </c>
      <c r="O316" s="209">
        <v>0</v>
      </c>
      <c r="P316" s="71">
        <f>P311</f>
        <v>0</v>
      </c>
      <c r="Q316" s="71">
        <f>Q311</f>
        <v>0</v>
      </c>
      <c r="R316" s="209">
        <v>0</v>
      </c>
      <c r="S316" s="71">
        <f t="shared" si="52"/>
        <v>17058.3</v>
      </c>
      <c r="T316" s="71">
        <f t="shared" si="52"/>
        <v>17058.2</v>
      </c>
      <c r="U316" s="207">
        <f>T316/S316</f>
        <v>0.9999941377511242</v>
      </c>
      <c r="V316" s="9"/>
      <c r="W316" s="9"/>
      <c r="X316" s="9"/>
      <c r="Y316" s="9"/>
      <c r="Z316" s="9"/>
      <c r="AB316" s="48"/>
    </row>
    <row r="317" spans="2:28" ht="27.75" customHeight="1">
      <c r="B317" s="321" t="s">
        <v>626</v>
      </c>
      <c r="C317" s="386"/>
      <c r="D317" s="386"/>
      <c r="E317" s="386"/>
      <c r="F317" s="386"/>
      <c r="G317" s="386"/>
      <c r="H317" s="386"/>
      <c r="I317" s="386"/>
      <c r="J317" s="386"/>
      <c r="K317" s="386"/>
      <c r="L317" s="386"/>
      <c r="M317" s="386"/>
      <c r="N317" s="386"/>
      <c r="O317" s="386"/>
      <c r="P317" s="386"/>
      <c r="Q317" s="386"/>
      <c r="R317" s="386"/>
      <c r="S317" s="386"/>
      <c r="T317" s="386"/>
      <c r="U317" s="386"/>
      <c r="V317" s="386"/>
      <c r="W317" s="386"/>
      <c r="X317" s="386"/>
      <c r="Y317" s="386"/>
      <c r="Z317" s="386"/>
      <c r="AB317" s="48"/>
    </row>
    <row r="318" spans="2:28" ht="69" customHeight="1">
      <c r="B318" s="18" t="s">
        <v>38</v>
      </c>
      <c r="C318" s="81" t="s">
        <v>627</v>
      </c>
      <c r="D318" s="84">
        <f>D319</f>
        <v>0</v>
      </c>
      <c r="E318" s="84">
        <f>E319</f>
        <v>0</v>
      </c>
      <c r="F318" s="202">
        <v>0</v>
      </c>
      <c r="G318" s="84">
        <f>G319</f>
        <v>15200</v>
      </c>
      <c r="H318" s="245">
        <f>H319</f>
        <v>15200</v>
      </c>
      <c r="I318" s="202">
        <f>H318/G318</f>
        <v>1</v>
      </c>
      <c r="J318" s="84">
        <f>J319</f>
        <v>3174.2</v>
      </c>
      <c r="K318" s="84">
        <f>K319</f>
        <v>2531.3</v>
      </c>
      <c r="L318" s="202">
        <f>K318/J318</f>
        <v>0.797460777518745</v>
      </c>
      <c r="M318" s="84">
        <f>M319</f>
        <v>0</v>
      </c>
      <c r="N318" s="84">
        <f>N319</f>
        <v>0</v>
      </c>
      <c r="O318" s="202">
        <v>0</v>
      </c>
      <c r="P318" s="84">
        <f>P319</f>
        <v>0</v>
      </c>
      <c r="Q318" s="84">
        <f>Q319</f>
        <v>0</v>
      </c>
      <c r="R318" s="202">
        <v>0</v>
      </c>
      <c r="S318" s="84">
        <f>D318+G318+J318+M318+P318</f>
        <v>18374.2</v>
      </c>
      <c r="T318" s="84">
        <f>E318+H318+K318+N318+Q318</f>
        <v>17731.3</v>
      </c>
      <c r="U318" s="202">
        <f>T318/S318</f>
        <v>0.965010721555224</v>
      </c>
      <c r="V318" s="35" t="s">
        <v>635</v>
      </c>
      <c r="W318" s="35" t="s">
        <v>117</v>
      </c>
      <c r="X318" s="36">
        <v>2470.6</v>
      </c>
      <c r="Y318" s="36">
        <v>2000</v>
      </c>
      <c r="Z318" s="36">
        <v>2000</v>
      </c>
      <c r="AA318" s="368"/>
      <c r="AB318" s="275"/>
    </row>
    <row r="319" spans="2:28" ht="80.25" customHeight="1">
      <c r="B319" s="2" t="s">
        <v>375</v>
      </c>
      <c r="C319" s="2" t="s">
        <v>628</v>
      </c>
      <c r="D319" s="67">
        <f>D320+D321</f>
        <v>0</v>
      </c>
      <c r="E319" s="67">
        <f>E320+E321</f>
        <v>0</v>
      </c>
      <c r="F319" s="242">
        <v>0</v>
      </c>
      <c r="G319" s="67">
        <f>G320+G321</f>
        <v>15200</v>
      </c>
      <c r="H319" s="142">
        <f>H320+H321</f>
        <v>15200</v>
      </c>
      <c r="I319" s="202">
        <f>H319/G319</f>
        <v>1</v>
      </c>
      <c r="J319" s="67">
        <f>J320+J321</f>
        <v>3174.2</v>
      </c>
      <c r="K319" s="67">
        <f>K320+K321</f>
        <v>2531.3</v>
      </c>
      <c r="L319" s="202">
        <f>K319/J319</f>
        <v>0.797460777518745</v>
      </c>
      <c r="M319" s="67">
        <f>M320+M321</f>
        <v>0</v>
      </c>
      <c r="N319" s="67">
        <f>N320+N321</f>
        <v>0</v>
      </c>
      <c r="O319" s="242">
        <v>0</v>
      </c>
      <c r="P319" s="67">
        <f>P320+P321</f>
        <v>0</v>
      </c>
      <c r="Q319" s="67">
        <f>Q320+Q321</f>
        <v>0</v>
      </c>
      <c r="R319" s="242">
        <v>0</v>
      </c>
      <c r="S319" s="67">
        <f aca="true" t="shared" si="53" ref="S319:S335">D319+G319+J319+M319+P319</f>
        <v>18374.2</v>
      </c>
      <c r="T319" s="67">
        <f aca="true" t="shared" si="54" ref="T319:T335">E319+H319+K319+N319+Q319</f>
        <v>17731.3</v>
      </c>
      <c r="U319" s="202">
        <f>T319/S319</f>
        <v>0.965010721555224</v>
      </c>
      <c r="V319" s="35" t="s">
        <v>636</v>
      </c>
      <c r="W319" s="35" t="s">
        <v>637</v>
      </c>
      <c r="X319" s="36">
        <v>36.9</v>
      </c>
      <c r="Y319" s="36">
        <v>37.6</v>
      </c>
      <c r="Z319" s="36">
        <v>37.6</v>
      </c>
      <c r="AA319" s="368"/>
      <c r="AB319" s="275"/>
    </row>
    <row r="320" spans="2:28" ht="48.75" customHeight="1">
      <c r="B320" s="4" t="s">
        <v>305</v>
      </c>
      <c r="C320" s="2" t="s">
        <v>629</v>
      </c>
      <c r="D320" s="67">
        <v>0</v>
      </c>
      <c r="E320" s="67">
        <v>0</v>
      </c>
      <c r="F320" s="242">
        <v>0</v>
      </c>
      <c r="G320" s="67">
        <v>15200</v>
      </c>
      <c r="H320" s="142">
        <v>15200</v>
      </c>
      <c r="I320" s="202">
        <f>H320/G320</f>
        <v>1</v>
      </c>
      <c r="J320" s="3">
        <v>3174.2</v>
      </c>
      <c r="K320" s="3">
        <v>2531.3</v>
      </c>
      <c r="L320" s="202">
        <f>K320/J320</f>
        <v>0.797460777518745</v>
      </c>
      <c r="M320" s="67">
        <v>0</v>
      </c>
      <c r="N320" s="67">
        <v>0</v>
      </c>
      <c r="O320" s="242">
        <v>0</v>
      </c>
      <c r="P320" s="67">
        <v>0</v>
      </c>
      <c r="Q320" s="67">
        <v>0</v>
      </c>
      <c r="R320" s="242">
        <v>0</v>
      </c>
      <c r="S320" s="67">
        <f t="shared" si="53"/>
        <v>18374.2</v>
      </c>
      <c r="T320" s="67">
        <f t="shared" si="54"/>
        <v>17731.3</v>
      </c>
      <c r="U320" s="202">
        <f>T320/S320</f>
        <v>0.965010721555224</v>
      </c>
      <c r="V320" s="35" t="s">
        <v>638</v>
      </c>
      <c r="W320" s="35" t="s">
        <v>152</v>
      </c>
      <c r="X320" s="36">
        <v>137.7</v>
      </c>
      <c r="Y320" s="36">
        <v>137.7</v>
      </c>
      <c r="Z320" s="36">
        <v>137.7</v>
      </c>
      <c r="AA320" s="368"/>
      <c r="AB320" s="275"/>
    </row>
    <row r="321" spans="2:28" ht="37.5" customHeight="1">
      <c r="B321" s="4" t="s">
        <v>307</v>
      </c>
      <c r="C321" s="2" t="s">
        <v>630</v>
      </c>
      <c r="D321" s="67">
        <v>0</v>
      </c>
      <c r="E321" s="67">
        <v>0</v>
      </c>
      <c r="F321" s="242">
        <v>0</v>
      </c>
      <c r="G321" s="67">
        <v>0</v>
      </c>
      <c r="H321" s="142">
        <v>0</v>
      </c>
      <c r="I321" s="202">
        <v>0</v>
      </c>
      <c r="J321" s="67">
        <v>0</v>
      </c>
      <c r="K321" s="67">
        <v>0</v>
      </c>
      <c r="L321" s="202">
        <v>0</v>
      </c>
      <c r="M321" s="67">
        <v>0</v>
      </c>
      <c r="N321" s="67">
        <v>0</v>
      </c>
      <c r="O321" s="242">
        <v>0</v>
      </c>
      <c r="P321" s="67">
        <v>0</v>
      </c>
      <c r="Q321" s="67">
        <v>0</v>
      </c>
      <c r="R321" s="242">
        <v>0</v>
      </c>
      <c r="S321" s="67">
        <f t="shared" si="53"/>
        <v>0</v>
      </c>
      <c r="T321" s="67">
        <f t="shared" si="54"/>
        <v>0</v>
      </c>
      <c r="U321" s="202">
        <v>0</v>
      </c>
      <c r="V321" s="35" t="s">
        <v>639</v>
      </c>
      <c r="W321" s="35" t="s">
        <v>43</v>
      </c>
      <c r="X321" s="36">
        <v>61.9</v>
      </c>
      <c r="Y321" s="36">
        <v>61.3</v>
      </c>
      <c r="Z321" s="36">
        <v>61.3</v>
      </c>
      <c r="AA321" s="368"/>
      <c r="AB321" s="275"/>
    </row>
    <row r="322" spans="2:28" ht="59.25" customHeight="1">
      <c r="B322" s="18" t="s">
        <v>39</v>
      </c>
      <c r="C322" s="81" t="s">
        <v>631</v>
      </c>
      <c r="D322" s="84">
        <f>D323</f>
        <v>0</v>
      </c>
      <c r="E322" s="84">
        <f>E323</f>
        <v>0</v>
      </c>
      <c r="F322" s="202">
        <v>0</v>
      </c>
      <c r="G322" s="84">
        <f>G323</f>
        <v>0</v>
      </c>
      <c r="H322" s="245">
        <f>H323</f>
        <v>0</v>
      </c>
      <c r="I322" s="202">
        <v>0</v>
      </c>
      <c r="J322" s="84">
        <f>J323</f>
        <v>0</v>
      </c>
      <c r="K322" s="84">
        <f>K323</f>
        <v>0</v>
      </c>
      <c r="L322" s="202">
        <v>0</v>
      </c>
      <c r="M322" s="84">
        <f>M323</f>
        <v>0</v>
      </c>
      <c r="N322" s="84">
        <f>N323</f>
        <v>0</v>
      </c>
      <c r="O322" s="202">
        <v>0</v>
      </c>
      <c r="P322" s="84">
        <f>P323</f>
        <v>0</v>
      </c>
      <c r="Q322" s="84">
        <f>Q323</f>
        <v>0</v>
      </c>
      <c r="R322" s="202">
        <v>0</v>
      </c>
      <c r="S322" s="68">
        <f>D322+G322+J322+M322+P322</f>
        <v>0</v>
      </c>
      <c r="T322" s="68">
        <f>E322+H322+K322+N322+Q322</f>
        <v>0</v>
      </c>
      <c r="U322" s="202">
        <v>0</v>
      </c>
      <c r="V322" s="35" t="s">
        <v>640</v>
      </c>
      <c r="W322" s="35" t="s">
        <v>152</v>
      </c>
      <c r="X322" s="36">
        <v>85.2</v>
      </c>
      <c r="Y322" s="36">
        <v>84.4</v>
      </c>
      <c r="Z322" s="36">
        <v>83</v>
      </c>
      <c r="AA322" s="368"/>
      <c r="AB322" s="275"/>
    </row>
    <row r="323" spans="2:28" ht="61.5" customHeight="1">
      <c r="B323" s="2" t="s">
        <v>383</v>
      </c>
      <c r="C323" s="2" t="s">
        <v>632</v>
      </c>
      <c r="D323" s="3">
        <f>D324+D325</f>
        <v>0</v>
      </c>
      <c r="E323" s="3">
        <f>E324+E325</f>
        <v>0</v>
      </c>
      <c r="F323" s="242">
        <v>0</v>
      </c>
      <c r="G323" s="3">
        <f>G324+G325</f>
        <v>0</v>
      </c>
      <c r="H323" s="8">
        <f>H324+H325</f>
        <v>0</v>
      </c>
      <c r="I323" s="202">
        <v>0</v>
      </c>
      <c r="J323" s="3">
        <f>J324+J325</f>
        <v>0</v>
      </c>
      <c r="K323" s="3">
        <f>K324+K325</f>
        <v>0</v>
      </c>
      <c r="L323" s="202">
        <v>0</v>
      </c>
      <c r="M323" s="3">
        <f>M324+M325</f>
        <v>0</v>
      </c>
      <c r="N323" s="3">
        <f>N324+N325</f>
        <v>0</v>
      </c>
      <c r="O323" s="242">
        <v>0</v>
      </c>
      <c r="P323" s="3">
        <f>P324+P325</f>
        <v>0</v>
      </c>
      <c r="Q323" s="3">
        <f>Q324+Q325</f>
        <v>0</v>
      </c>
      <c r="R323" s="242">
        <v>0</v>
      </c>
      <c r="S323" s="67">
        <f t="shared" si="53"/>
        <v>0</v>
      </c>
      <c r="T323" s="67">
        <f t="shared" si="54"/>
        <v>0</v>
      </c>
      <c r="U323" s="202">
        <v>0</v>
      </c>
      <c r="V323" s="35" t="s">
        <v>641</v>
      </c>
      <c r="W323" s="35" t="s">
        <v>152</v>
      </c>
      <c r="X323" s="36">
        <v>0</v>
      </c>
      <c r="Y323" s="36">
        <v>0</v>
      </c>
      <c r="Z323" s="36">
        <v>0</v>
      </c>
      <c r="AA323" s="368"/>
      <c r="AB323" s="275"/>
    </row>
    <row r="324" spans="2:28" ht="60" customHeight="1">
      <c r="B324" s="4" t="s">
        <v>347</v>
      </c>
      <c r="C324" s="22" t="s">
        <v>633</v>
      </c>
      <c r="D324" s="21">
        <v>0</v>
      </c>
      <c r="E324" s="21">
        <v>0</v>
      </c>
      <c r="F324" s="242">
        <v>0</v>
      </c>
      <c r="G324" s="21">
        <v>0</v>
      </c>
      <c r="H324" s="23">
        <v>0</v>
      </c>
      <c r="I324" s="202">
        <v>0</v>
      </c>
      <c r="J324" s="21">
        <v>0</v>
      </c>
      <c r="K324" s="21">
        <v>0</v>
      </c>
      <c r="L324" s="202">
        <v>0</v>
      </c>
      <c r="M324" s="21">
        <v>0</v>
      </c>
      <c r="N324" s="21">
        <v>0</v>
      </c>
      <c r="O324" s="242">
        <v>0</v>
      </c>
      <c r="P324" s="21">
        <v>0</v>
      </c>
      <c r="Q324" s="21">
        <v>0</v>
      </c>
      <c r="R324" s="242">
        <v>0</v>
      </c>
      <c r="S324" s="67">
        <f t="shared" si="53"/>
        <v>0</v>
      </c>
      <c r="T324" s="67">
        <f t="shared" si="54"/>
        <v>0</v>
      </c>
      <c r="U324" s="202">
        <v>0</v>
      </c>
      <c r="V324" s="35" t="s">
        <v>631</v>
      </c>
      <c r="W324" s="35" t="s">
        <v>43</v>
      </c>
      <c r="X324" s="36">
        <v>0.38</v>
      </c>
      <c r="Y324" s="36">
        <v>0</v>
      </c>
      <c r="Z324" s="36">
        <v>0</v>
      </c>
      <c r="AA324" s="368"/>
      <c r="AB324" s="275"/>
    </row>
    <row r="325" spans="2:28" ht="82.5" customHeight="1">
      <c r="B325" s="360" t="s">
        <v>417</v>
      </c>
      <c r="C325" s="358" t="s">
        <v>634</v>
      </c>
      <c r="D325" s="301">
        <v>0</v>
      </c>
      <c r="E325" s="301">
        <v>0</v>
      </c>
      <c r="F325" s="307">
        <v>0</v>
      </c>
      <c r="G325" s="308">
        <v>0</v>
      </c>
      <c r="H325" s="303">
        <v>0</v>
      </c>
      <c r="I325" s="316">
        <v>0</v>
      </c>
      <c r="J325" s="303">
        <v>0</v>
      </c>
      <c r="K325" s="303">
        <v>0</v>
      </c>
      <c r="L325" s="315">
        <v>0</v>
      </c>
      <c r="M325" s="303">
        <v>0</v>
      </c>
      <c r="N325" s="303">
        <v>0</v>
      </c>
      <c r="O325" s="315">
        <v>0</v>
      </c>
      <c r="P325" s="303">
        <v>0</v>
      </c>
      <c r="Q325" s="303">
        <v>0</v>
      </c>
      <c r="R325" s="315">
        <v>0</v>
      </c>
      <c r="S325" s="303">
        <v>0</v>
      </c>
      <c r="T325" s="303">
        <v>0</v>
      </c>
      <c r="U325" s="315">
        <v>1</v>
      </c>
      <c r="V325" s="35" t="s">
        <v>642</v>
      </c>
      <c r="W325" s="35" t="s">
        <v>43</v>
      </c>
      <c r="X325" s="36" t="s">
        <v>48</v>
      </c>
      <c r="Y325" s="36">
        <v>0</v>
      </c>
      <c r="Z325" s="36">
        <v>0</v>
      </c>
      <c r="AA325" s="368"/>
      <c r="AB325" s="275"/>
    </row>
    <row r="326" spans="2:28" ht="71.25" customHeight="1">
      <c r="B326" s="361"/>
      <c r="C326" s="359"/>
      <c r="D326" s="306"/>
      <c r="E326" s="306"/>
      <c r="F326" s="307"/>
      <c r="G326" s="309"/>
      <c r="H326" s="304"/>
      <c r="I326" s="316"/>
      <c r="J326" s="304"/>
      <c r="K326" s="304"/>
      <c r="L326" s="316"/>
      <c r="M326" s="304"/>
      <c r="N326" s="304"/>
      <c r="O326" s="316"/>
      <c r="P326" s="304"/>
      <c r="Q326" s="304"/>
      <c r="R326" s="316"/>
      <c r="S326" s="304"/>
      <c r="T326" s="304"/>
      <c r="U326" s="316"/>
      <c r="V326" s="35" t="s">
        <v>643</v>
      </c>
      <c r="W326" s="35" t="s">
        <v>43</v>
      </c>
      <c r="X326" s="36">
        <v>0.42</v>
      </c>
      <c r="Y326" s="36">
        <v>0.35</v>
      </c>
      <c r="Z326" s="36">
        <v>0.42</v>
      </c>
      <c r="AA326" s="368"/>
      <c r="AB326" s="275"/>
    </row>
    <row r="327" spans="2:28" ht="54.75" customHeight="1">
      <c r="B327" s="362"/>
      <c r="C327" s="359"/>
      <c r="D327" s="306"/>
      <c r="E327" s="306"/>
      <c r="F327" s="307"/>
      <c r="G327" s="310"/>
      <c r="H327" s="305"/>
      <c r="I327" s="317"/>
      <c r="J327" s="305"/>
      <c r="K327" s="305"/>
      <c r="L327" s="317"/>
      <c r="M327" s="305"/>
      <c r="N327" s="305"/>
      <c r="O327" s="317"/>
      <c r="P327" s="305"/>
      <c r="Q327" s="305"/>
      <c r="R327" s="317"/>
      <c r="S327" s="305"/>
      <c r="T327" s="305"/>
      <c r="U327" s="317"/>
      <c r="V327" s="35" t="s">
        <v>644</v>
      </c>
      <c r="W327" s="35" t="s">
        <v>645</v>
      </c>
      <c r="X327" s="36">
        <v>137.7</v>
      </c>
      <c r="Y327" s="36">
        <v>137.7</v>
      </c>
      <c r="Z327" s="36">
        <v>137.7</v>
      </c>
      <c r="AA327" s="368"/>
      <c r="AB327" s="275"/>
    </row>
    <row r="328" spans="2:28" ht="22.5" customHeight="1">
      <c r="B328" s="294" t="s">
        <v>158</v>
      </c>
      <c r="C328" s="294"/>
      <c r="D328" s="74">
        <f>D318+D322</f>
        <v>0</v>
      </c>
      <c r="E328" s="74">
        <f>E318+E322</f>
        <v>0</v>
      </c>
      <c r="F328" s="246">
        <v>0</v>
      </c>
      <c r="G328" s="74">
        <f>G318+G322</f>
        <v>15200</v>
      </c>
      <c r="H328" s="74">
        <f>H318+H322</f>
        <v>15200</v>
      </c>
      <c r="I328" s="246">
        <f>H328/G328</f>
        <v>1</v>
      </c>
      <c r="J328" s="74">
        <f>J318+J322</f>
        <v>3174.2</v>
      </c>
      <c r="K328" s="74">
        <f>K318+K322</f>
        <v>2531.3</v>
      </c>
      <c r="L328" s="246">
        <f>K328/J328</f>
        <v>0.797460777518745</v>
      </c>
      <c r="M328" s="74">
        <f>M318+M322</f>
        <v>0</v>
      </c>
      <c r="N328" s="74">
        <f>N318+N322</f>
        <v>0</v>
      </c>
      <c r="O328" s="246">
        <v>0</v>
      </c>
      <c r="P328" s="74">
        <f>P318+P322</f>
        <v>0</v>
      </c>
      <c r="Q328" s="74">
        <f>Q318+Q322</f>
        <v>0</v>
      </c>
      <c r="R328" s="246">
        <v>0</v>
      </c>
      <c r="S328" s="74">
        <f>D328+G328+J328+M328+P328</f>
        <v>18374.2</v>
      </c>
      <c r="T328" s="74">
        <f>E328+H328+K328+N328+Q328</f>
        <v>17731.3</v>
      </c>
      <c r="U328" s="246">
        <f>T328/S328</f>
        <v>0.965010721555224</v>
      </c>
      <c r="V328" s="135" t="s">
        <v>48</v>
      </c>
      <c r="W328" s="135" t="s">
        <v>48</v>
      </c>
      <c r="X328" s="135" t="s">
        <v>48</v>
      </c>
      <c r="Y328" s="135" t="s">
        <v>48</v>
      </c>
      <c r="Z328" s="135" t="s">
        <v>48</v>
      </c>
      <c r="AB328" s="48"/>
    </row>
    <row r="329" spans="2:28" ht="26.25" customHeight="1">
      <c r="B329" s="339" t="s">
        <v>646</v>
      </c>
      <c r="C329" s="341"/>
      <c r="D329" s="341"/>
      <c r="E329" s="341"/>
      <c r="F329" s="341"/>
      <c r="G329" s="341"/>
      <c r="H329" s="341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341"/>
      <c r="T329" s="341"/>
      <c r="U329" s="341"/>
      <c r="V329" s="341"/>
      <c r="W329" s="341"/>
      <c r="X329" s="341"/>
      <c r="Y329" s="341"/>
      <c r="Z329" s="342"/>
      <c r="AB329" s="48"/>
    </row>
    <row r="330" spans="2:28" ht="38.25" customHeight="1">
      <c r="B330" s="15" t="s">
        <v>38</v>
      </c>
      <c r="C330" s="81" t="s">
        <v>647</v>
      </c>
      <c r="D330" s="84">
        <f>D331+D334</f>
        <v>0</v>
      </c>
      <c r="E330" s="245">
        <f>E331+E334</f>
        <v>0</v>
      </c>
      <c r="F330" s="202">
        <v>0</v>
      </c>
      <c r="G330" s="84">
        <f>G331+G334</f>
        <v>0</v>
      </c>
      <c r="H330" s="245">
        <f>H331+H334</f>
        <v>0</v>
      </c>
      <c r="I330" s="202">
        <v>0</v>
      </c>
      <c r="J330" s="84">
        <f>J331+J334</f>
        <v>3010.2</v>
      </c>
      <c r="K330" s="245">
        <f>K331+K334</f>
        <v>2770.9000000000005</v>
      </c>
      <c r="L330" s="202">
        <f>K330/J330</f>
        <v>0.9205036210218592</v>
      </c>
      <c r="M330" s="84">
        <f>M331+M334</f>
        <v>0</v>
      </c>
      <c r="N330" s="245">
        <f>N331+N334</f>
        <v>0</v>
      </c>
      <c r="O330" s="202">
        <v>0</v>
      </c>
      <c r="P330" s="84">
        <f>P331+P334</f>
        <v>0</v>
      </c>
      <c r="Q330" s="245">
        <f>Q331+Q334</f>
        <v>0</v>
      </c>
      <c r="R330" s="202">
        <v>0</v>
      </c>
      <c r="S330" s="68">
        <f>D330+G330+J330+M330+P330</f>
        <v>3010.2</v>
      </c>
      <c r="T330" s="68">
        <f>E330+H330+K330+N330+Q330</f>
        <v>2770.9000000000005</v>
      </c>
      <c r="U330" s="202">
        <f>T330/S330</f>
        <v>0.9205036210218592</v>
      </c>
      <c r="V330" s="35" t="s">
        <v>653</v>
      </c>
      <c r="W330" s="35" t="s">
        <v>43</v>
      </c>
      <c r="X330" s="36" t="s">
        <v>48</v>
      </c>
      <c r="Y330" s="36">
        <v>9.41</v>
      </c>
      <c r="Z330" s="36">
        <v>9.41</v>
      </c>
      <c r="AB330" s="48"/>
    </row>
    <row r="331" spans="2:28" ht="36" customHeight="1">
      <c r="B331" s="2" t="s">
        <v>375</v>
      </c>
      <c r="C331" s="2" t="s">
        <v>648</v>
      </c>
      <c r="D331" s="3">
        <f>D332+D333</f>
        <v>0</v>
      </c>
      <c r="E331" s="8">
        <f>E332+E333</f>
        <v>0</v>
      </c>
      <c r="F331" s="242">
        <v>0</v>
      </c>
      <c r="G331" s="3">
        <f>G332+G333</f>
        <v>0</v>
      </c>
      <c r="H331" s="8">
        <f>H332+H333</f>
        <v>0</v>
      </c>
      <c r="I331" s="242">
        <v>0</v>
      </c>
      <c r="J331" s="3">
        <f>J332+J333</f>
        <v>2793.2</v>
      </c>
      <c r="K331" s="8">
        <f>K332+K333</f>
        <v>2554.1000000000004</v>
      </c>
      <c r="L331" s="202">
        <f aca="true" t="shared" si="55" ref="L331:L336">K331/J331</f>
        <v>0.9143992553343837</v>
      </c>
      <c r="M331" s="3">
        <f>M332+M333</f>
        <v>0</v>
      </c>
      <c r="N331" s="8">
        <f>N332+N333</f>
        <v>0</v>
      </c>
      <c r="O331" s="242">
        <v>0</v>
      </c>
      <c r="P331" s="3">
        <f>P332+P333</f>
        <v>0</v>
      </c>
      <c r="Q331" s="8">
        <f>Q332+Q333</f>
        <v>0</v>
      </c>
      <c r="R331" s="242">
        <v>0</v>
      </c>
      <c r="S331" s="232">
        <f t="shared" si="53"/>
        <v>2793.2</v>
      </c>
      <c r="T331" s="232">
        <f t="shared" si="54"/>
        <v>2554.1000000000004</v>
      </c>
      <c r="U331" s="202">
        <f aca="true" t="shared" si="56" ref="U331:U336">T331/S331</f>
        <v>0.9143992553343837</v>
      </c>
      <c r="V331" s="135" t="s">
        <v>48</v>
      </c>
      <c r="W331" s="135" t="s">
        <v>48</v>
      </c>
      <c r="X331" s="135" t="s">
        <v>48</v>
      </c>
      <c r="Y331" s="135" t="s">
        <v>48</v>
      </c>
      <c r="Z331" s="135" t="s">
        <v>48</v>
      </c>
      <c r="AB331" s="48"/>
    </row>
    <row r="332" spans="2:28" ht="32.25" customHeight="1">
      <c r="B332" s="4" t="s">
        <v>305</v>
      </c>
      <c r="C332" s="2" t="s">
        <v>649</v>
      </c>
      <c r="D332" s="3">
        <v>0</v>
      </c>
      <c r="E332" s="3">
        <v>0</v>
      </c>
      <c r="F332" s="242">
        <v>0</v>
      </c>
      <c r="G332" s="3">
        <v>0</v>
      </c>
      <c r="H332" s="3">
        <v>0</v>
      </c>
      <c r="I332" s="242">
        <v>0</v>
      </c>
      <c r="J332" s="3">
        <v>1893</v>
      </c>
      <c r="K332" s="3">
        <v>1746.9</v>
      </c>
      <c r="L332" s="202">
        <f t="shared" si="55"/>
        <v>0.9228209191759112</v>
      </c>
      <c r="M332" s="3">
        <v>0</v>
      </c>
      <c r="N332" s="3">
        <v>0</v>
      </c>
      <c r="O332" s="242">
        <v>0</v>
      </c>
      <c r="P332" s="3">
        <v>0</v>
      </c>
      <c r="Q332" s="3">
        <v>0</v>
      </c>
      <c r="R332" s="242">
        <v>0</v>
      </c>
      <c r="S332" s="67">
        <f t="shared" si="53"/>
        <v>1893</v>
      </c>
      <c r="T332" s="67">
        <f t="shared" si="54"/>
        <v>1746.9</v>
      </c>
      <c r="U332" s="202">
        <f t="shared" si="56"/>
        <v>0.9228209191759112</v>
      </c>
      <c r="V332" s="135" t="s">
        <v>48</v>
      </c>
      <c r="W332" s="135" t="s">
        <v>48</v>
      </c>
      <c r="X332" s="135" t="s">
        <v>48</v>
      </c>
      <c r="Y332" s="135" t="s">
        <v>48</v>
      </c>
      <c r="Z332" s="135" t="s">
        <v>48</v>
      </c>
      <c r="AB332" s="48"/>
    </row>
    <row r="333" spans="2:28" ht="33.75" customHeight="1">
      <c r="B333" s="4" t="s">
        <v>307</v>
      </c>
      <c r="C333" s="2" t="s">
        <v>650</v>
      </c>
      <c r="D333" s="3">
        <v>0</v>
      </c>
      <c r="E333" s="3">
        <v>0</v>
      </c>
      <c r="F333" s="242">
        <v>0</v>
      </c>
      <c r="G333" s="3">
        <v>0</v>
      </c>
      <c r="H333" s="3">
        <v>0</v>
      </c>
      <c r="I333" s="242">
        <v>0</v>
      </c>
      <c r="J333" s="3">
        <v>900.2</v>
      </c>
      <c r="K333" s="3">
        <v>807.2</v>
      </c>
      <c r="L333" s="202">
        <f t="shared" si="55"/>
        <v>0.8966896245278827</v>
      </c>
      <c r="M333" s="3">
        <v>0</v>
      </c>
      <c r="N333" s="3">
        <v>0</v>
      </c>
      <c r="O333" s="242">
        <v>0</v>
      </c>
      <c r="P333" s="3">
        <v>0</v>
      </c>
      <c r="Q333" s="3">
        <v>0</v>
      </c>
      <c r="R333" s="242">
        <v>0</v>
      </c>
      <c r="S333" s="67">
        <f t="shared" si="53"/>
        <v>900.2</v>
      </c>
      <c r="T333" s="67">
        <f t="shared" si="54"/>
        <v>807.2</v>
      </c>
      <c r="U333" s="202">
        <f t="shared" si="56"/>
        <v>0.8966896245278827</v>
      </c>
      <c r="V333" s="135" t="s">
        <v>48</v>
      </c>
      <c r="W333" s="135" t="s">
        <v>48</v>
      </c>
      <c r="X333" s="135" t="s">
        <v>48</v>
      </c>
      <c r="Y333" s="135" t="s">
        <v>48</v>
      </c>
      <c r="Z333" s="135" t="s">
        <v>48</v>
      </c>
      <c r="AB333" s="48"/>
    </row>
    <row r="334" spans="2:28" ht="37.5" customHeight="1">
      <c r="B334" s="2" t="s">
        <v>383</v>
      </c>
      <c r="C334" s="2" t="s">
        <v>651</v>
      </c>
      <c r="D334" s="3">
        <f>D335</f>
        <v>0</v>
      </c>
      <c r="E334" s="3">
        <f>E335</f>
        <v>0</v>
      </c>
      <c r="F334" s="242">
        <v>0</v>
      </c>
      <c r="G334" s="3">
        <f>G335</f>
        <v>0</v>
      </c>
      <c r="H334" s="3">
        <f>H335</f>
        <v>0</v>
      </c>
      <c r="I334" s="242">
        <v>0</v>
      </c>
      <c r="J334" s="3">
        <f>J335</f>
        <v>217</v>
      </c>
      <c r="K334" s="3">
        <f>K335</f>
        <v>216.8</v>
      </c>
      <c r="L334" s="202">
        <f t="shared" si="55"/>
        <v>0.999078341013825</v>
      </c>
      <c r="M334" s="3">
        <f>M335</f>
        <v>0</v>
      </c>
      <c r="N334" s="3">
        <f>N335</f>
        <v>0</v>
      </c>
      <c r="O334" s="242">
        <v>0</v>
      </c>
      <c r="P334" s="3">
        <f>P335</f>
        <v>0</v>
      </c>
      <c r="Q334" s="3">
        <f>Q335</f>
        <v>0</v>
      </c>
      <c r="R334" s="242">
        <v>0</v>
      </c>
      <c r="S334" s="67">
        <f t="shared" si="53"/>
        <v>217</v>
      </c>
      <c r="T334" s="67">
        <f t="shared" si="54"/>
        <v>216.8</v>
      </c>
      <c r="U334" s="202">
        <f t="shared" si="56"/>
        <v>0.999078341013825</v>
      </c>
      <c r="V334" s="135" t="s">
        <v>48</v>
      </c>
      <c r="W334" s="135" t="s">
        <v>48</v>
      </c>
      <c r="X334" s="135" t="s">
        <v>48</v>
      </c>
      <c r="Y334" s="135" t="s">
        <v>48</v>
      </c>
      <c r="Z334" s="135" t="s">
        <v>48</v>
      </c>
      <c r="AB334" s="48"/>
    </row>
    <row r="335" spans="2:28" ht="40.5" customHeight="1">
      <c r="B335" s="4" t="s">
        <v>347</v>
      </c>
      <c r="C335" s="2" t="s">
        <v>652</v>
      </c>
      <c r="D335" s="3">
        <v>0</v>
      </c>
      <c r="E335" s="3">
        <v>0</v>
      </c>
      <c r="F335" s="242">
        <v>0</v>
      </c>
      <c r="G335" s="3">
        <v>0</v>
      </c>
      <c r="H335" s="3">
        <v>0</v>
      </c>
      <c r="I335" s="242">
        <v>0</v>
      </c>
      <c r="J335" s="3">
        <v>217</v>
      </c>
      <c r="K335" s="3">
        <v>216.8</v>
      </c>
      <c r="L335" s="202">
        <f t="shared" si="55"/>
        <v>0.999078341013825</v>
      </c>
      <c r="M335" s="3">
        <v>0</v>
      </c>
      <c r="N335" s="3">
        <v>0</v>
      </c>
      <c r="O335" s="242">
        <v>0</v>
      </c>
      <c r="P335" s="3">
        <v>0</v>
      </c>
      <c r="Q335" s="3">
        <v>0</v>
      </c>
      <c r="R335" s="242">
        <v>0</v>
      </c>
      <c r="S335" s="67">
        <f t="shared" si="53"/>
        <v>217</v>
      </c>
      <c r="T335" s="67">
        <f t="shared" si="54"/>
        <v>216.8</v>
      </c>
      <c r="U335" s="202">
        <f t="shared" si="56"/>
        <v>0.999078341013825</v>
      </c>
      <c r="V335" s="135" t="s">
        <v>48</v>
      </c>
      <c r="W335" s="135" t="s">
        <v>48</v>
      </c>
      <c r="X335" s="135" t="s">
        <v>48</v>
      </c>
      <c r="Y335" s="135" t="s">
        <v>48</v>
      </c>
      <c r="Z335" s="135" t="s">
        <v>48</v>
      </c>
      <c r="AB335" s="48"/>
    </row>
    <row r="336" spans="2:28" ht="21" customHeight="1">
      <c r="B336" s="294" t="s">
        <v>159</v>
      </c>
      <c r="C336" s="294"/>
      <c r="D336" s="74">
        <f>D330</f>
        <v>0</v>
      </c>
      <c r="E336" s="74">
        <f>E330</f>
        <v>0</v>
      </c>
      <c r="F336" s="246">
        <v>0</v>
      </c>
      <c r="G336" s="74">
        <f>G330</f>
        <v>0</v>
      </c>
      <c r="H336" s="74">
        <f>H330</f>
        <v>0</v>
      </c>
      <c r="I336" s="246">
        <v>0</v>
      </c>
      <c r="J336" s="74">
        <f>J330</f>
        <v>3010.2</v>
      </c>
      <c r="K336" s="74">
        <f>K330</f>
        <v>2770.9000000000005</v>
      </c>
      <c r="L336" s="209">
        <f t="shared" si="55"/>
        <v>0.9205036210218592</v>
      </c>
      <c r="M336" s="74">
        <f>M330</f>
        <v>0</v>
      </c>
      <c r="N336" s="74">
        <f>N330</f>
        <v>0</v>
      </c>
      <c r="O336" s="246">
        <v>0</v>
      </c>
      <c r="P336" s="74">
        <f>P330</f>
        <v>0</v>
      </c>
      <c r="Q336" s="74">
        <f>Q330</f>
        <v>0</v>
      </c>
      <c r="R336" s="246">
        <v>0</v>
      </c>
      <c r="S336" s="74">
        <f>D336+G336+J336+M336+P336</f>
        <v>3010.2</v>
      </c>
      <c r="T336" s="74">
        <f>E336+H336+K336+N336+Q336</f>
        <v>2770.9000000000005</v>
      </c>
      <c r="U336" s="207">
        <f t="shared" si="56"/>
        <v>0.9205036210218592</v>
      </c>
      <c r="V336" s="14"/>
      <c r="W336" s="14"/>
      <c r="X336" s="14"/>
      <c r="Y336" s="14"/>
      <c r="Z336" s="14"/>
      <c r="AB336" s="48"/>
    </row>
    <row r="337" spans="2:28" ht="24" customHeight="1">
      <c r="B337" s="339" t="s">
        <v>654</v>
      </c>
      <c r="C337" s="341"/>
      <c r="D337" s="341"/>
      <c r="E337" s="341"/>
      <c r="F337" s="341"/>
      <c r="G337" s="341"/>
      <c r="H337" s="341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341"/>
      <c r="T337" s="341"/>
      <c r="U337" s="341"/>
      <c r="V337" s="341"/>
      <c r="W337" s="341"/>
      <c r="X337" s="341"/>
      <c r="Y337" s="341"/>
      <c r="Z337" s="342"/>
      <c r="AB337" s="48"/>
    </row>
    <row r="338" spans="2:28" ht="48" customHeight="1">
      <c r="B338" s="15" t="s">
        <v>38</v>
      </c>
      <c r="C338" s="81" t="s">
        <v>655</v>
      </c>
      <c r="D338" s="84">
        <f>D339</f>
        <v>0</v>
      </c>
      <c r="E338" s="84">
        <f>E339</f>
        <v>0</v>
      </c>
      <c r="F338" s="202">
        <v>0</v>
      </c>
      <c r="G338" s="84">
        <f>G339</f>
        <v>0</v>
      </c>
      <c r="H338" s="84">
        <f>H339</f>
        <v>0</v>
      </c>
      <c r="I338" s="202">
        <v>0</v>
      </c>
      <c r="J338" s="84">
        <f>J339+J342</f>
        <v>245.9</v>
      </c>
      <c r="K338" s="84">
        <f>K339</f>
        <v>15.9</v>
      </c>
      <c r="L338" s="202">
        <f>K338/J338</f>
        <v>0.06466043106954046</v>
      </c>
      <c r="M338" s="84">
        <f>M339</f>
        <v>0</v>
      </c>
      <c r="N338" s="84">
        <f>N339</f>
        <v>0</v>
      </c>
      <c r="O338" s="202">
        <v>0</v>
      </c>
      <c r="P338" s="84">
        <f>P339</f>
        <v>0</v>
      </c>
      <c r="Q338" s="84">
        <f>Q339</f>
        <v>0</v>
      </c>
      <c r="R338" s="202">
        <v>0</v>
      </c>
      <c r="S338" s="68">
        <f>D338+G338+J338+M338+P338</f>
        <v>245.9</v>
      </c>
      <c r="T338" s="68">
        <f>E338+H338+K338+N338+Q338</f>
        <v>15.9</v>
      </c>
      <c r="U338" s="202">
        <f>T338/S338</f>
        <v>0.06466043106954046</v>
      </c>
      <c r="V338" s="35" t="s">
        <v>663</v>
      </c>
      <c r="W338" s="35" t="s">
        <v>664</v>
      </c>
      <c r="X338" s="36" t="s">
        <v>48</v>
      </c>
      <c r="Y338" s="36">
        <v>7.67</v>
      </c>
      <c r="Z338" s="36">
        <v>18.3</v>
      </c>
      <c r="AB338" s="48"/>
    </row>
    <row r="339" spans="2:28" ht="24" customHeight="1">
      <c r="B339" s="2" t="s">
        <v>375</v>
      </c>
      <c r="C339" s="2" t="s">
        <v>656</v>
      </c>
      <c r="D339" s="3">
        <f>D340+D341+D342+D343+D344+D345+D346</f>
        <v>0</v>
      </c>
      <c r="E339" s="3">
        <f>E340+E341+E342+E343+E344+E345+E346</f>
        <v>0</v>
      </c>
      <c r="F339" s="242">
        <v>0</v>
      </c>
      <c r="G339" s="3">
        <f>G340+G341+G342+G343+G344+G345+G346</f>
        <v>0</v>
      </c>
      <c r="H339" s="3">
        <f>H340+H341+H342+H343+H344+H345+H346</f>
        <v>0</v>
      </c>
      <c r="I339" s="242">
        <v>0</v>
      </c>
      <c r="J339" s="3">
        <f>J340+J341+J342+J343+J344+J345+J346</f>
        <v>245.9</v>
      </c>
      <c r="K339" s="3">
        <f>K340+K341+K342+K343+K344+K345+K346</f>
        <v>15.9</v>
      </c>
      <c r="L339" s="202">
        <f aca="true" t="shared" si="57" ref="L339:L345">K339/J339</f>
        <v>0.06466043106954046</v>
      </c>
      <c r="M339" s="3">
        <f>M340+M341+M342+M343+M344+M345+M346</f>
        <v>0</v>
      </c>
      <c r="N339" s="3">
        <f>N340+N341+N342+N343+N344+N345+N346</f>
        <v>0</v>
      </c>
      <c r="O339" s="242">
        <v>0</v>
      </c>
      <c r="P339" s="3">
        <f>P340+P341+P342+P343+P344+P345+P346</f>
        <v>0</v>
      </c>
      <c r="Q339" s="3">
        <f>Q340+Q341+Q342+Q343+Q344+Q345+Q346</f>
        <v>0</v>
      </c>
      <c r="R339" s="242">
        <v>0</v>
      </c>
      <c r="S339" s="232">
        <f aca="true" t="shared" si="58" ref="S339:S345">D339+G339+J339+M339+P339</f>
        <v>245.9</v>
      </c>
      <c r="T339" s="232">
        <f aca="true" t="shared" si="59" ref="T339:T345">E339+H339+K339+N339+Q339</f>
        <v>15.9</v>
      </c>
      <c r="U339" s="202">
        <f aca="true" t="shared" si="60" ref="U339:U345">T339/S339</f>
        <v>0.06466043106954046</v>
      </c>
      <c r="V339" s="35" t="s">
        <v>665</v>
      </c>
      <c r="W339" s="35" t="s">
        <v>81</v>
      </c>
      <c r="X339" s="36" t="s">
        <v>48</v>
      </c>
      <c r="Y339" s="36">
        <v>0</v>
      </c>
      <c r="Z339" s="36">
        <v>0</v>
      </c>
      <c r="AB339" s="48"/>
    </row>
    <row r="340" spans="2:28" ht="24" customHeight="1">
      <c r="B340" s="4" t="s">
        <v>305</v>
      </c>
      <c r="C340" s="2" t="s">
        <v>657</v>
      </c>
      <c r="D340" s="3">
        <v>0</v>
      </c>
      <c r="E340" s="3">
        <v>0</v>
      </c>
      <c r="F340" s="242">
        <v>0</v>
      </c>
      <c r="G340" s="3">
        <v>0</v>
      </c>
      <c r="H340" s="3">
        <v>0</v>
      </c>
      <c r="I340" s="242">
        <v>0</v>
      </c>
      <c r="J340" s="3">
        <v>200</v>
      </c>
      <c r="K340" s="3">
        <v>0</v>
      </c>
      <c r="L340" s="202">
        <f t="shared" si="57"/>
        <v>0</v>
      </c>
      <c r="M340" s="3">
        <v>0</v>
      </c>
      <c r="N340" s="3">
        <v>0</v>
      </c>
      <c r="O340" s="242">
        <v>0</v>
      </c>
      <c r="P340" s="3">
        <v>0</v>
      </c>
      <c r="Q340" s="3">
        <v>0</v>
      </c>
      <c r="R340" s="242">
        <v>0</v>
      </c>
      <c r="S340" s="67">
        <f t="shared" si="58"/>
        <v>200</v>
      </c>
      <c r="T340" s="67">
        <f t="shared" si="59"/>
        <v>0</v>
      </c>
      <c r="U340" s="202">
        <f t="shared" si="60"/>
        <v>0</v>
      </c>
      <c r="V340" s="35" t="s">
        <v>666</v>
      </c>
      <c r="W340" s="35" t="s">
        <v>81</v>
      </c>
      <c r="X340" s="36" t="s">
        <v>48</v>
      </c>
      <c r="Y340" s="36">
        <v>9032</v>
      </c>
      <c r="Z340" s="36">
        <v>9032</v>
      </c>
      <c r="AB340" s="48"/>
    </row>
    <row r="341" spans="2:28" ht="24" customHeight="1">
      <c r="B341" s="4" t="s">
        <v>307</v>
      </c>
      <c r="C341" s="2" t="s">
        <v>658</v>
      </c>
      <c r="D341" s="3">
        <v>0</v>
      </c>
      <c r="E341" s="3">
        <v>0</v>
      </c>
      <c r="F341" s="242">
        <v>0</v>
      </c>
      <c r="G341" s="3">
        <v>0</v>
      </c>
      <c r="H341" s="3">
        <v>0</v>
      </c>
      <c r="I341" s="242">
        <v>0</v>
      </c>
      <c r="J341" s="3">
        <v>30</v>
      </c>
      <c r="K341" s="3">
        <v>0</v>
      </c>
      <c r="L341" s="202">
        <f t="shared" si="57"/>
        <v>0</v>
      </c>
      <c r="M341" s="3">
        <v>0</v>
      </c>
      <c r="N341" s="3">
        <v>0</v>
      </c>
      <c r="O341" s="242">
        <v>0</v>
      </c>
      <c r="P341" s="3">
        <v>0</v>
      </c>
      <c r="Q341" s="3">
        <v>0</v>
      </c>
      <c r="R341" s="242">
        <v>0</v>
      </c>
      <c r="S341" s="67">
        <f t="shared" si="58"/>
        <v>30</v>
      </c>
      <c r="T341" s="67">
        <f t="shared" si="59"/>
        <v>0</v>
      </c>
      <c r="U341" s="202">
        <f t="shared" si="60"/>
        <v>0</v>
      </c>
      <c r="V341" s="35" t="s">
        <v>667</v>
      </c>
      <c r="W341" s="35" t="s">
        <v>81</v>
      </c>
      <c r="X341" s="36" t="s">
        <v>48</v>
      </c>
      <c r="Y341" s="36">
        <v>8898</v>
      </c>
      <c r="Z341" s="36">
        <v>9032</v>
      </c>
      <c r="AB341" s="48"/>
    </row>
    <row r="342" spans="2:28" ht="24" customHeight="1">
      <c r="B342" s="4" t="s">
        <v>308</v>
      </c>
      <c r="C342" s="2" t="s">
        <v>659</v>
      </c>
      <c r="D342" s="3">
        <v>0</v>
      </c>
      <c r="E342" s="3">
        <v>0</v>
      </c>
      <c r="F342" s="242">
        <v>0</v>
      </c>
      <c r="G342" s="3">
        <v>0</v>
      </c>
      <c r="H342" s="3">
        <v>0</v>
      </c>
      <c r="I342" s="242">
        <v>0</v>
      </c>
      <c r="J342" s="3">
        <v>0</v>
      </c>
      <c r="K342" s="3">
        <v>0</v>
      </c>
      <c r="L342" s="202">
        <v>0</v>
      </c>
      <c r="M342" s="3">
        <v>0</v>
      </c>
      <c r="N342" s="3">
        <v>0</v>
      </c>
      <c r="O342" s="242">
        <v>0</v>
      </c>
      <c r="P342" s="3">
        <v>0</v>
      </c>
      <c r="Q342" s="3">
        <v>0</v>
      </c>
      <c r="R342" s="242">
        <v>0</v>
      </c>
      <c r="S342" s="67">
        <f t="shared" si="58"/>
        <v>0</v>
      </c>
      <c r="T342" s="67">
        <f t="shared" si="59"/>
        <v>0</v>
      </c>
      <c r="U342" s="202">
        <v>0</v>
      </c>
      <c r="V342" s="35" t="s">
        <v>668</v>
      </c>
      <c r="W342" s="35" t="s">
        <v>152</v>
      </c>
      <c r="X342" s="36" t="s">
        <v>48</v>
      </c>
      <c r="Y342" s="36">
        <v>0</v>
      </c>
      <c r="Z342" s="36">
        <v>0</v>
      </c>
      <c r="AB342" s="48"/>
    </row>
    <row r="343" spans="2:28" ht="24" customHeight="1">
      <c r="B343" s="4" t="s">
        <v>310</v>
      </c>
      <c r="C343" s="2" t="s">
        <v>157</v>
      </c>
      <c r="D343" s="3">
        <v>0</v>
      </c>
      <c r="E343" s="3">
        <v>0</v>
      </c>
      <c r="F343" s="242">
        <v>0</v>
      </c>
      <c r="G343" s="3">
        <v>0</v>
      </c>
      <c r="H343" s="3">
        <v>0</v>
      </c>
      <c r="I343" s="242">
        <v>0</v>
      </c>
      <c r="J343" s="3">
        <v>6</v>
      </c>
      <c r="K343" s="3">
        <v>6</v>
      </c>
      <c r="L343" s="202">
        <f t="shared" si="57"/>
        <v>1</v>
      </c>
      <c r="M343" s="3">
        <v>0</v>
      </c>
      <c r="N343" s="3">
        <v>0</v>
      </c>
      <c r="O343" s="242">
        <v>0</v>
      </c>
      <c r="P343" s="3">
        <v>0</v>
      </c>
      <c r="Q343" s="3">
        <v>0</v>
      </c>
      <c r="R343" s="242">
        <v>0</v>
      </c>
      <c r="S343" s="67">
        <f t="shared" si="58"/>
        <v>6</v>
      </c>
      <c r="T343" s="67">
        <f t="shared" si="59"/>
        <v>6</v>
      </c>
      <c r="U343" s="202">
        <f t="shared" si="60"/>
        <v>1</v>
      </c>
      <c r="V343" s="35" t="s">
        <v>220</v>
      </c>
      <c r="W343" s="35" t="s">
        <v>81</v>
      </c>
      <c r="X343" s="36">
        <v>7108.5</v>
      </c>
      <c r="Y343" s="36">
        <v>7108.5</v>
      </c>
      <c r="Z343" s="36">
        <v>7108.5</v>
      </c>
      <c r="AA343" s="275"/>
      <c r="AB343" s="48"/>
    </row>
    <row r="344" spans="2:28" ht="24" customHeight="1">
      <c r="B344" s="4" t="s">
        <v>312</v>
      </c>
      <c r="C344" s="2" t="s">
        <v>660</v>
      </c>
      <c r="D344" s="3">
        <v>0</v>
      </c>
      <c r="E344" s="3">
        <v>0</v>
      </c>
      <c r="F344" s="242">
        <v>0</v>
      </c>
      <c r="G344" s="3">
        <v>0</v>
      </c>
      <c r="H344" s="3">
        <v>0</v>
      </c>
      <c r="I344" s="242">
        <v>0</v>
      </c>
      <c r="J344" s="3">
        <v>0</v>
      </c>
      <c r="K344" s="3">
        <v>0</v>
      </c>
      <c r="L344" s="202">
        <v>0</v>
      </c>
      <c r="M344" s="3">
        <v>0</v>
      </c>
      <c r="N344" s="3">
        <v>0</v>
      </c>
      <c r="O344" s="242">
        <v>0</v>
      </c>
      <c r="P344" s="3">
        <v>0</v>
      </c>
      <c r="Q344" s="3">
        <v>0</v>
      </c>
      <c r="R344" s="242">
        <v>0</v>
      </c>
      <c r="S344" s="67">
        <f t="shared" si="58"/>
        <v>0</v>
      </c>
      <c r="T344" s="67">
        <f t="shared" si="59"/>
        <v>0</v>
      </c>
      <c r="U344" s="202">
        <v>0</v>
      </c>
      <c r="V344" s="35" t="s">
        <v>669</v>
      </c>
      <c r="W344" s="35" t="s">
        <v>43</v>
      </c>
      <c r="X344" s="36">
        <v>100</v>
      </c>
      <c r="Y344" s="36">
        <v>100</v>
      </c>
      <c r="Z344" s="36">
        <v>100</v>
      </c>
      <c r="AA344" s="275"/>
      <c r="AB344" s="48"/>
    </row>
    <row r="345" spans="2:28" ht="46.5" customHeight="1">
      <c r="B345" s="248" t="s">
        <v>314</v>
      </c>
      <c r="C345" s="2" t="s">
        <v>661</v>
      </c>
      <c r="D345" s="21">
        <v>0</v>
      </c>
      <c r="E345" s="21">
        <v>0</v>
      </c>
      <c r="F345" s="242">
        <v>0</v>
      </c>
      <c r="G345" s="3">
        <v>0</v>
      </c>
      <c r="H345" s="3">
        <v>0</v>
      </c>
      <c r="I345" s="242">
        <v>0</v>
      </c>
      <c r="J345" s="3">
        <v>9.9</v>
      </c>
      <c r="K345" s="3">
        <v>9.9</v>
      </c>
      <c r="L345" s="202">
        <f t="shared" si="57"/>
        <v>1</v>
      </c>
      <c r="M345" s="21">
        <v>0</v>
      </c>
      <c r="N345" s="21">
        <v>0</v>
      </c>
      <c r="O345" s="242">
        <v>0</v>
      </c>
      <c r="P345" s="3">
        <v>0</v>
      </c>
      <c r="Q345" s="3">
        <v>0</v>
      </c>
      <c r="R345" s="242">
        <v>0</v>
      </c>
      <c r="S345" s="67">
        <f t="shared" si="58"/>
        <v>9.9</v>
      </c>
      <c r="T345" s="67">
        <f t="shared" si="59"/>
        <v>9.9</v>
      </c>
      <c r="U345" s="202">
        <f t="shared" si="60"/>
        <v>1</v>
      </c>
      <c r="V345" s="35" t="s">
        <v>670</v>
      </c>
      <c r="W345" s="35" t="s">
        <v>671</v>
      </c>
      <c r="X345" s="36">
        <v>1</v>
      </c>
      <c r="Y345" s="36">
        <v>0</v>
      </c>
      <c r="Z345" s="36">
        <v>3</v>
      </c>
      <c r="AA345" s="275"/>
      <c r="AB345" s="48"/>
    </row>
    <row r="346" spans="2:28" ht="33" customHeight="1">
      <c r="B346" s="295" t="s">
        <v>316</v>
      </c>
      <c r="C346" s="298" t="s">
        <v>662</v>
      </c>
      <c r="D346" s="301">
        <v>0</v>
      </c>
      <c r="E346" s="301">
        <v>0</v>
      </c>
      <c r="F346" s="318">
        <v>0</v>
      </c>
      <c r="G346" s="301">
        <v>0</v>
      </c>
      <c r="H346" s="301">
        <v>0</v>
      </c>
      <c r="I346" s="307">
        <v>0</v>
      </c>
      <c r="J346" s="357">
        <v>0</v>
      </c>
      <c r="K346" s="357">
        <v>0</v>
      </c>
      <c r="L346" s="369">
        <v>0</v>
      </c>
      <c r="M346" s="301">
        <v>0</v>
      </c>
      <c r="N346" s="301">
        <v>0</v>
      </c>
      <c r="O346" s="318">
        <v>0</v>
      </c>
      <c r="P346" s="301">
        <v>0</v>
      </c>
      <c r="Q346" s="301">
        <v>0</v>
      </c>
      <c r="R346" s="307">
        <v>0</v>
      </c>
      <c r="S346" s="383">
        <f>D346+G346+J346+M346+P346</f>
        <v>0</v>
      </c>
      <c r="T346" s="383">
        <f>E346+H346+K346+N346+Q346</f>
        <v>0</v>
      </c>
      <c r="U346" s="495">
        <v>0</v>
      </c>
      <c r="V346" s="35" t="s">
        <v>672</v>
      </c>
      <c r="W346" s="35" t="s">
        <v>645</v>
      </c>
      <c r="X346" s="36">
        <v>0</v>
      </c>
      <c r="Y346" s="36">
        <v>100</v>
      </c>
      <c r="Z346" s="36">
        <v>66.01</v>
      </c>
      <c r="AA346" s="275"/>
      <c r="AB346" s="48"/>
    </row>
    <row r="347" spans="2:28" ht="36" customHeight="1">
      <c r="B347" s="296"/>
      <c r="C347" s="299"/>
      <c r="D347" s="302"/>
      <c r="E347" s="302"/>
      <c r="F347" s="319"/>
      <c r="G347" s="302"/>
      <c r="H347" s="302"/>
      <c r="I347" s="302"/>
      <c r="J347" s="319"/>
      <c r="K347" s="319"/>
      <c r="L347" s="302"/>
      <c r="M347" s="302"/>
      <c r="N347" s="302"/>
      <c r="O347" s="319"/>
      <c r="P347" s="302"/>
      <c r="Q347" s="302"/>
      <c r="R347" s="302"/>
      <c r="S347" s="384"/>
      <c r="T347" s="384"/>
      <c r="U347" s="496"/>
      <c r="V347" s="35" t="s">
        <v>673</v>
      </c>
      <c r="W347" s="35" t="s">
        <v>43</v>
      </c>
      <c r="X347" s="36">
        <v>85.42</v>
      </c>
      <c r="Y347" s="36">
        <v>100</v>
      </c>
      <c r="Z347" s="36">
        <v>96.94</v>
      </c>
      <c r="AA347" s="275"/>
      <c r="AB347" s="48"/>
    </row>
    <row r="348" spans="2:28" ht="24" customHeight="1">
      <c r="B348" s="297"/>
      <c r="C348" s="300"/>
      <c r="D348" s="302"/>
      <c r="E348" s="302"/>
      <c r="F348" s="320"/>
      <c r="G348" s="302"/>
      <c r="H348" s="302"/>
      <c r="I348" s="302"/>
      <c r="J348" s="320"/>
      <c r="K348" s="320"/>
      <c r="L348" s="302"/>
      <c r="M348" s="302"/>
      <c r="N348" s="302"/>
      <c r="O348" s="320"/>
      <c r="P348" s="302"/>
      <c r="Q348" s="302"/>
      <c r="R348" s="302"/>
      <c r="S348" s="385"/>
      <c r="T348" s="385"/>
      <c r="U348" s="497"/>
      <c r="V348" s="35" t="s">
        <v>674</v>
      </c>
      <c r="W348" s="35" t="s">
        <v>81</v>
      </c>
      <c r="X348" s="36">
        <v>150</v>
      </c>
      <c r="Y348" s="36">
        <v>90</v>
      </c>
      <c r="Z348" s="36">
        <v>90</v>
      </c>
      <c r="AA348" s="275"/>
      <c r="AB348" s="48"/>
    </row>
    <row r="349" spans="2:28" ht="24" customHeight="1">
      <c r="B349" s="294" t="s">
        <v>122</v>
      </c>
      <c r="C349" s="294"/>
      <c r="D349" s="74">
        <f>D338</f>
        <v>0</v>
      </c>
      <c r="E349" s="74">
        <f>E338</f>
        <v>0</v>
      </c>
      <c r="F349" s="246">
        <v>0</v>
      </c>
      <c r="G349" s="74">
        <f>G338</f>
        <v>0</v>
      </c>
      <c r="H349" s="74">
        <f>H338</f>
        <v>0</v>
      </c>
      <c r="I349" s="246">
        <v>0</v>
      </c>
      <c r="J349" s="74">
        <f>J338</f>
        <v>245.9</v>
      </c>
      <c r="K349" s="74">
        <f>K338</f>
        <v>15.9</v>
      </c>
      <c r="L349" s="246">
        <f>K349/J349</f>
        <v>0.06466043106954046</v>
      </c>
      <c r="M349" s="74">
        <f>M338</f>
        <v>0</v>
      </c>
      <c r="N349" s="74">
        <f>N338</f>
        <v>0</v>
      </c>
      <c r="O349" s="246">
        <v>0</v>
      </c>
      <c r="P349" s="74">
        <f>P338</f>
        <v>0</v>
      </c>
      <c r="Q349" s="74">
        <f>Q338</f>
        <v>0</v>
      </c>
      <c r="R349" s="246">
        <v>0</v>
      </c>
      <c r="S349" s="74">
        <f>D349+G349+J349+M349+P349</f>
        <v>245.9</v>
      </c>
      <c r="T349" s="74">
        <f>E349+H349+K349+N349+Q349</f>
        <v>15.9</v>
      </c>
      <c r="U349" s="207">
        <f>T349/S349</f>
        <v>0.06466043106954046</v>
      </c>
      <c r="V349" s="35" t="s">
        <v>675</v>
      </c>
      <c r="W349" s="35" t="s">
        <v>81</v>
      </c>
      <c r="X349" s="36">
        <v>0</v>
      </c>
      <c r="Y349" s="36">
        <v>0</v>
      </c>
      <c r="Z349" s="36">
        <v>0</v>
      </c>
      <c r="AA349" s="275"/>
      <c r="AB349" s="48"/>
    </row>
    <row r="350" spans="2:28" ht="26.25" customHeight="1">
      <c r="B350" s="387" t="s">
        <v>1029</v>
      </c>
      <c r="C350" s="467"/>
      <c r="D350" s="71">
        <f>D316+D328+D336+D349</f>
        <v>0</v>
      </c>
      <c r="E350" s="71">
        <f>E316+E328+E336+E349</f>
        <v>0</v>
      </c>
      <c r="F350" s="209">
        <v>0</v>
      </c>
      <c r="G350" s="71">
        <f>G316+G328+G336+G349</f>
        <v>15200</v>
      </c>
      <c r="H350" s="71">
        <f>H316+H328+H336+H349</f>
        <v>15200</v>
      </c>
      <c r="I350" s="209">
        <f>H350/G350</f>
        <v>1</v>
      </c>
      <c r="J350" s="71">
        <f>J316+J328+J336+J349</f>
        <v>23488.600000000002</v>
      </c>
      <c r="K350" s="71">
        <f>K316+K328+K336+K349</f>
        <v>22376.300000000003</v>
      </c>
      <c r="L350" s="209">
        <f>K350/J350</f>
        <v>0.952645112948409</v>
      </c>
      <c r="M350" s="71">
        <f>M316+M328+M336+M349</f>
        <v>0</v>
      </c>
      <c r="N350" s="71">
        <f>N316+N328+N336+N349</f>
        <v>0</v>
      </c>
      <c r="O350" s="209">
        <v>0</v>
      </c>
      <c r="P350" s="71">
        <f>P316+P328+P336+P349</f>
        <v>0</v>
      </c>
      <c r="Q350" s="71">
        <f>Q316+Q328+Q336+Q349</f>
        <v>0</v>
      </c>
      <c r="R350" s="209">
        <v>0</v>
      </c>
      <c r="S350" s="71">
        <f>D350+G350+J350+M350+P350</f>
        <v>38688.600000000006</v>
      </c>
      <c r="T350" s="71">
        <f>E350+H350+K350+N350+Q350</f>
        <v>37576.3</v>
      </c>
      <c r="U350" s="209">
        <f>T350/S350</f>
        <v>0.97124992891963</v>
      </c>
      <c r="V350" s="98"/>
      <c r="W350" s="98"/>
      <c r="X350" s="98"/>
      <c r="Y350" s="98"/>
      <c r="Z350" s="98"/>
      <c r="AB350" s="48"/>
    </row>
    <row r="351" spans="2:28" ht="74.25" customHeight="1">
      <c r="B351" s="390" t="s">
        <v>0</v>
      </c>
      <c r="C351" s="390" t="s">
        <v>1</v>
      </c>
      <c r="D351" s="339" t="s">
        <v>55</v>
      </c>
      <c r="E351" s="370"/>
      <c r="F351" s="348"/>
      <c r="G351" s="346" t="s">
        <v>28</v>
      </c>
      <c r="H351" s="347"/>
      <c r="I351" s="348"/>
      <c r="J351" s="346" t="s">
        <v>31</v>
      </c>
      <c r="K351" s="347"/>
      <c r="L351" s="348"/>
      <c r="M351" s="376" t="s">
        <v>154</v>
      </c>
      <c r="N351" s="347"/>
      <c r="O351" s="348"/>
      <c r="P351" s="346" t="s">
        <v>32</v>
      </c>
      <c r="Q351" s="347"/>
      <c r="R351" s="348"/>
      <c r="S351" s="346" t="s">
        <v>46</v>
      </c>
      <c r="T351" s="347"/>
      <c r="U351" s="363"/>
      <c r="V351" s="323" t="s">
        <v>33</v>
      </c>
      <c r="W351" s="323" t="s">
        <v>34</v>
      </c>
      <c r="X351" s="323" t="s">
        <v>35</v>
      </c>
      <c r="Y351" s="349" t="s">
        <v>363</v>
      </c>
      <c r="Z351" s="349" t="s">
        <v>364</v>
      </c>
      <c r="AB351" s="48"/>
    </row>
    <row r="352" spans="2:28" ht="63" customHeight="1">
      <c r="B352" s="366"/>
      <c r="C352" s="353"/>
      <c r="D352" s="90" t="s">
        <v>362</v>
      </c>
      <c r="E352" s="90" t="s">
        <v>3</v>
      </c>
      <c r="F352" s="90" t="s">
        <v>293</v>
      </c>
      <c r="G352" s="90" t="s">
        <v>362</v>
      </c>
      <c r="H352" s="195" t="s">
        <v>3</v>
      </c>
      <c r="I352" s="90" t="s">
        <v>293</v>
      </c>
      <c r="J352" s="90" t="s">
        <v>362</v>
      </c>
      <c r="K352" s="90" t="s">
        <v>3</v>
      </c>
      <c r="L352" s="90" t="s">
        <v>293</v>
      </c>
      <c r="M352" s="90" t="s">
        <v>362</v>
      </c>
      <c r="N352" s="90" t="s">
        <v>3</v>
      </c>
      <c r="O352" s="90" t="s">
        <v>293</v>
      </c>
      <c r="P352" s="90" t="s">
        <v>362</v>
      </c>
      <c r="Q352" s="90" t="s">
        <v>3</v>
      </c>
      <c r="R352" s="90" t="s">
        <v>293</v>
      </c>
      <c r="S352" s="90" t="s">
        <v>362</v>
      </c>
      <c r="T352" s="90" t="s">
        <v>3</v>
      </c>
      <c r="U352" s="90" t="s">
        <v>293</v>
      </c>
      <c r="V352" s="324"/>
      <c r="W352" s="324"/>
      <c r="X352" s="324"/>
      <c r="Y352" s="324"/>
      <c r="Z352" s="324"/>
      <c r="AB352" s="48"/>
    </row>
    <row r="353" spans="2:28" ht="14.25" customHeight="1">
      <c r="B353" s="13" t="s">
        <v>4</v>
      </c>
      <c r="C353" s="195" t="s">
        <v>5</v>
      </c>
      <c r="D353" s="6" t="s">
        <v>6</v>
      </c>
      <c r="E353" s="6" t="s">
        <v>79</v>
      </c>
      <c r="F353" s="6" t="s">
        <v>7</v>
      </c>
      <c r="G353" s="6" t="s">
        <v>8</v>
      </c>
      <c r="H353" s="6" t="s">
        <v>128</v>
      </c>
      <c r="I353" s="6" t="s">
        <v>129</v>
      </c>
      <c r="J353" s="6" t="s">
        <v>29</v>
      </c>
      <c r="K353" s="6" t="s">
        <v>130</v>
      </c>
      <c r="L353" s="6" t="s">
        <v>131</v>
      </c>
      <c r="M353" s="6" t="s">
        <v>30</v>
      </c>
      <c r="N353" s="6" t="s">
        <v>132</v>
      </c>
      <c r="O353" s="6" t="s">
        <v>133</v>
      </c>
      <c r="P353" s="6" t="s">
        <v>112</v>
      </c>
      <c r="Q353" s="6" t="s">
        <v>134</v>
      </c>
      <c r="R353" s="6" t="s">
        <v>135</v>
      </c>
      <c r="S353" s="6" t="s">
        <v>155</v>
      </c>
      <c r="T353" s="6" t="s">
        <v>156</v>
      </c>
      <c r="U353" s="6" t="s">
        <v>56</v>
      </c>
      <c r="V353" s="6" t="s">
        <v>300</v>
      </c>
      <c r="W353" s="6" t="s">
        <v>301</v>
      </c>
      <c r="X353" s="6" t="s">
        <v>302</v>
      </c>
      <c r="Y353" s="6" t="s">
        <v>69</v>
      </c>
      <c r="Z353" s="6" t="s">
        <v>328</v>
      </c>
      <c r="AB353" s="48"/>
    </row>
    <row r="354" spans="2:28" ht="24.75" customHeight="1">
      <c r="B354" s="321" t="s">
        <v>676</v>
      </c>
      <c r="C354" s="322"/>
      <c r="D354" s="322"/>
      <c r="E354" s="322"/>
      <c r="F354" s="322"/>
      <c r="G354" s="322"/>
      <c r="H354" s="322"/>
      <c r="I354" s="322"/>
      <c r="J354" s="322"/>
      <c r="K354" s="322"/>
      <c r="L354" s="322"/>
      <c r="M354" s="322"/>
      <c r="N354" s="322"/>
      <c r="O354" s="322"/>
      <c r="P354" s="322"/>
      <c r="Q354" s="322"/>
      <c r="R354" s="322"/>
      <c r="S354" s="322"/>
      <c r="T354" s="322"/>
      <c r="U354" s="322"/>
      <c r="V354" s="322"/>
      <c r="W354" s="322"/>
      <c r="X354" s="322"/>
      <c r="Y354" s="322"/>
      <c r="Z354" s="322"/>
      <c r="AB354" s="48"/>
    </row>
    <row r="355" spans="2:28" ht="92.25" customHeight="1">
      <c r="B355" s="18" t="s">
        <v>38</v>
      </c>
      <c r="C355" s="80" t="s">
        <v>677</v>
      </c>
      <c r="D355" s="86">
        <f>D356</f>
        <v>0</v>
      </c>
      <c r="E355" s="251">
        <f>E356</f>
        <v>0</v>
      </c>
      <c r="F355" s="250">
        <v>0</v>
      </c>
      <c r="G355" s="86">
        <f>G356</f>
        <v>130</v>
      </c>
      <c r="H355" s="251">
        <f>H356</f>
        <v>128.6</v>
      </c>
      <c r="I355" s="250">
        <f>H355/G355</f>
        <v>0.9892307692307691</v>
      </c>
      <c r="J355" s="86">
        <f>J356</f>
        <v>1718.1</v>
      </c>
      <c r="K355" s="251">
        <f>K356</f>
        <v>1642.8</v>
      </c>
      <c r="L355" s="250">
        <f>K355/J355</f>
        <v>0.9561725161515628</v>
      </c>
      <c r="M355" s="86">
        <f>M356</f>
        <v>0</v>
      </c>
      <c r="N355" s="251">
        <f>N356</f>
        <v>0</v>
      </c>
      <c r="O355" s="250">
        <v>0</v>
      </c>
      <c r="P355" s="86">
        <f>P356</f>
        <v>0</v>
      </c>
      <c r="Q355" s="251">
        <f>Q356</f>
        <v>0</v>
      </c>
      <c r="R355" s="250">
        <v>0</v>
      </c>
      <c r="S355" s="68">
        <f aca="true" t="shared" si="61" ref="S355:T358">D355+G355+J355+M355+P355</f>
        <v>1848.1</v>
      </c>
      <c r="T355" s="68">
        <f t="shared" si="61"/>
        <v>1771.3999999999999</v>
      </c>
      <c r="U355" s="262">
        <f>T355/S355</f>
        <v>0.958497916779395</v>
      </c>
      <c r="V355" s="35" t="s">
        <v>724</v>
      </c>
      <c r="W355" s="35" t="s">
        <v>43</v>
      </c>
      <c r="X355" s="36">
        <v>100</v>
      </c>
      <c r="Y355" s="36">
        <v>100</v>
      </c>
      <c r="Z355" s="36">
        <v>100</v>
      </c>
      <c r="AA355" s="275"/>
      <c r="AB355" s="48"/>
    </row>
    <row r="356" spans="2:28" ht="61.5" customHeight="1">
      <c r="B356" s="2" t="s">
        <v>375</v>
      </c>
      <c r="C356" s="2" t="s">
        <v>678</v>
      </c>
      <c r="D356" s="85">
        <f>D357+D358+D359</f>
        <v>0</v>
      </c>
      <c r="E356" s="252">
        <f>E357+E358+E359</f>
        <v>0</v>
      </c>
      <c r="F356" s="250">
        <v>0</v>
      </c>
      <c r="G356" s="85">
        <f>G357+G358+G359</f>
        <v>130</v>
      </c>
      <c r="H356" s="252">
        <f>H357+H358+H359</f>
        <v>128.6</v>
      </c>
      <c r="I356" s="250">
        <f>H356/G356</f>
        <v>0.9892307692307691</v>
      </c>
      <c r="J356" s="85">
        <f>J357+J358+J359</f>
        <v>1718.1</v>
      </c>
      <c r="K356" s="252">
        <f>K357+K358+K359</f>
        <v>1642.8</v>
      </c>
      <c r="L356" s="250">
        <f>K356/J356</f>
        <v>0.9561725161515628</v>
      </c>
      <c r="M356" s="85">
        <f>M357+M358+M359</f>
        <v>0</v>
      </c>
      <c r="N356" s="252">
        <f>N357+N358+N359</f>
        <v>0</v>
      </c>
      <c r="O356" s="250">
        <v>0</v>
      </c>
      <c r="P356" s="85">
        <f>P357+P358+P359</f>
        <v>0</v>
      </c>
      <c r="Q356" s="252">
        <f>Q357+Q358+Q359</f>
        <v>0</v>
      </c>
      <c r="R356" s="250">
        <v>0</v>
      </c>
      <c r="S356" s="67">
        <f t="shared" si="61"/>
        <v>1848.1</v>
      </c>
      <c r="T356" s="67">
        <f t="shared" si="61"/>
        <v>1771.3999999999999</v>
      </c>
      <c r="U356" s="262">
        <f>T356/S356</f>
        <v>0.958497916779395</v>
      </c>
      <c r="V356" s="35" t="s">
        <v>725</v>
      </c>
      <c r="W356" s="35" t="s">
        <v>43</v>
      </c>
      <c r="X356" s="36" t="s">
        <v>48</v>
      </c>
      <c r="Y356" s="36">
        <v>100</v>
      </c>
      <c r="Z356" s="36">
        <v>100</v>
      </c>
      <c r="AB356" s="48"/>
    </row>
    <row r="357" spans="2:28" ht="117" customHeight="1">
      <c r="B357" s="4" t="s">
        <v>305</v>
      </c>
      <c r="C357" s="2" t="s">
        <v>679</v>
      </c>
      <c r="D357" s="136">
        <v>0</v>
      </c>
      <c r="E357" s="253">
        <v>0</v>
      </c>
      <c r="F357" s="250">
        <v>0</v>
      </c>
      <c r="G357" s="3">
        <v>130</v>
      </c>
      <c r="H357" s="3">
        <v>128.6</v>
      </c>
      <c r="I357" s="250">
        <f>H357/G357</f>
        <v>0.9892307692307691</v>
      </c>
      <c r="J357" s="3">
        <v>707.5</v>
      </c>
      <c r="K357" s="3">
        <v>688.5</v>
      </c>
      <c r="L357" s="250">
        <f>K357/J357</f>
        <v>0.9731448763250884</v>
      </c>
      <c r="M357" s="136">
        <v>0</v>
      </c>
      <c r="N357" s="253">
        <v>0</v>
      </c>
      <c r="O357" s="250">
        <v>0</v>
      </c>
      <c r="P357" s="136">
        <v>0</v>
      </c>
      <c r="Q357" s="253">
        <v>0</v>
      </c>
      <c r="R357" s="250">
        <v>0</v>
      </c>
      <c r="S357" s="69">
        <f t="shared" si="61"/>
        <v>837.5</v>
      </c>
      <c r="T357" s="69">
        <f t="shared" si="61"/>
        <v>817.1</v>
      </c>
      <c r="U357" s="262">
        <f>T357/S357</f>
        <v>0.9756417910447761</v>
      </c>
      <c r="V357" s="35" t="s">
        <v>726</v>
      </c>
      <c r="W357" s="35" t="s">
        <v>43</v>
      </c>
      <c r="X357" s="36" t="s">
        <v>48</v>
      </c>
      <c r="Y357" s="36">
        <v>85</v>
      </c>
      <c r="Z357" s="36">
        <v>85</v>
      </c>
      <c r="AB357" s="48"/>
    </row>
    <row r="358" spans="2:28" ht="81.75" customHeight="1">
      <c r="B358" s="4" t="s">
        <v>307</v>
      </c>
      <c r="C358" s="2" t="s">
        <v>680</v>
      </c>
      <c r="D358" s="85">
        <v>0</v>
      </c>
      <c r="E358" s="252">
        <v>0</v>
      </c>
      <c r="F358" s="250">
        <v>0</v>
      </c>
      <c r="G358" s="85">
        <v>0</v>
      </c>
      <c r="H358" s="252">
        <v>0</v>
      </c>
      <c r="I358" s="250">
        <v>0</v>
      </c>
      <c r="J358" s="3">
        <v>1010.6</v>
      </c>
      <c r="K358" s="3">
        <v>954.3</v>
      </c>
      <c r="L358" s="250">
        <f>K358/J358</f>
        <v>0.9442905204828814</v>
      </c>
      <c r="M358" s="85">
        <v>0</v>
      </c>
      <c r="N358" s="252">
        <v>0</v>
      </c>
      <c r="O358" s="250">
        <v>0</v>
      </c>
      <c r="P358" s="85">
        <v>0</v>
      </c>
      <c r="Q358" s="252">
        <v>0</v>
      </c>
      <c r="R358" s="250">
        <v>0</v>
      </c>
      <c r="S358" s="85">
        <f t="shared" si="61"/>
        <v>1010.6</v>
      </c>
      <c r="T358" s="85">
        <f t="shared" si="61"/>
        <v>954.3</v>
      </c>
      <c r="U358" s="262">
        <f>T358/S358</f>
        <v>0.9442905204828814</v>
      </c>
      <c r="V358" s="35" t="s">
        <v>727</v>
      </c>
      <c r="W358" s="35" t="s">
        <v>43</v>
      </c>
      <c r="X358" s="36">
        <v>100</v>
      </c>
      <c r="Y358" s="36">
        <v>100</v>
      </c>
      <c r="Z358" s="36">
        <v>100</v>
      </c>
      <c r="AA358" s="275"/>
      <c r="AB358" s="48"/>
    </row>
    <row r="359" spans="2:28" ht="50.25" customHeight="1">
      <c r="B359" s="4" t="s">
        <v>308</v>
      </c>
      <c r="C359" s="2" t="s">
        <v>681</v>
      </c>
      <c r="D359" s="85">
        <v>0</v>
      </c>
      <c r="E359" s="252">
        <v>0</v>
      </c>
      <c r="F359" s="250">
        <v>0</v>
      </c>
      <c r="G359" s="85">
        <v>0</v>
      </c>
      <c r="H359" s="252">
        <v>0</v>
      </c>
      <c r="I359" s="250">
        <v>0</v>
      </c>
      <c r="J359" s="3">
        <v>0</v>
      </c>
      <c r="K359" s="3">
        <v>0</v>
      </c>
      <c r="L359" s="250">
        <v>0</v>
      </c>
      <c r="M359" s="85">
        <v>0</v>
      </c>
      <c r="N359" s="252">
        <v>0</v>
      </c>
      <c r="O359" s="250">
        <v>0</v>
      </c>
      <c r="P359" s="85">
        <v>0</v>
      </c>
      <c r="Q359" s="252">
        <v>0</v>
      </c>
      <c r="R359" s="250">
        <v>0</v>
      </c>
      <c r="S359" s="85">
        <f aca="true" t="shared" si="62" ref="S359:T390">D359+G359+J359+M359+P359</f>
        <v>0</v>
      </c>
      <c r="T359" s="85">
        <f aca="true" t="shared" si="63" ref="T359:T370">E359+H359+K359+N359+Q359</f>
        <v>0</v>
      </c>
      <c r="U359" s="262">
        <v>0</v>
      </c>
      <c r="V359" s="35" t="s">
        <v>728</v>
      </c>
      <c r="W359" s="35" t="s">
        <v>43</v>
      </c>
      <c r="X359" s="36">
        <v>100</v>
      </c>
      <c r="Y359" s="36">
        <v>100</v>
      </c>
      <c r="Z359" s="36">
        <v>100</v>
      </c>
      <c r="AA359" s="275"/>
      <c r="AB359" s="48"/>
    </row>
    <row r="360" spans="2:28" ht="126" customHeight="1">
      <c r="B360" s="18" t="s">
        <v>39</v>
      </c>
      <c r="C360" s="47" t="s">
        <v>682</v>
      </c>
      <c r="D360" s="260">
        <f>D361</f>
        <v>0</v>
      </c>
      <c r="E360" s="261">
        <f>E361</f>
        <v>0</v>
      </c>
      <c r="F360" s="250">
        <v>0</v>
      </c>
      <c r="G360" s="260">
        <f>G361</f>
        <v>0</v>
      </c>
      <c r="H360" s="261">
        <f>H361</f>
        <v>0</v>
      </c>
      <c r="I360" s="250">
        <v>0</v>
      </c>
      <c r="J360" s="260">
        <f>J361</f>
        <v>629.1</v>
      </c>
      <c r="K360" s="261">
        <f>K361</f>
        <v>540</v>
      </c>
      <c r="L360" s="250">
        <f>K360/J360</f>
        <v>0.8583690987124463</v>
      </c>
      <c r="M360" s="260">
        <f>M361</f>
        <v>0</v>
      </c>
      <c r="N360" s="261">
        <f>N361</f>
        <v>0</v>
      </c>
      <c r="O360" s="250">
        <v>0</v>
      </c>
      <c r="P360" s="260">
        <f>P361</f>
        <v>0</v>
      </c>
      <c r="Q360" s="261">
        <f>Q361</f>
        <v>0</v>
      </c>
      <c r="R360" s="250">
        <v>0</v>
      </c>
      <c r="S360" s="86">
        <f t="shared" si="62"/>
        <v>629.1</v>
      </c>
      <c r="T360" s="86">
        <f t="shared" si="63"/>
        <v>540</v>
      </c>
      <c r="U360" s="262">
        <f>T360/S360</f>
        <v>0.8583690987124463</v>
      </c>
      <c r="V360" s="35" t="s">
        <v>729</v>
      </c>
      <c r="W360" s="35" t="s">
        <v>43</v>
      </c>
      <c r="X360" s="36">
        <v>95</v>
      </c>
      <c r="Y360" s="36">
        <v>95</v>
      </c>
      <c r="Z360" s="36">
        <v>95</v>
      </c>
      <c r="AA360" s="275"/>
      <c r="AB360" s="48"/>
    </row>
    <row r="361" spans="2:28" ht="60.75" customHeight="1">
      <c r="B361" s="2" t="s">
        <v>383</v>
      </c>
      <c r="C361" s="2" t="s">
        <v>683</v>
      </c>
      <c r="D361" s="258">
        <f>D362+D363+D364</f>
        <v>0</v>
      </c>
      <c r="E361" s="259">
        <f>E362+E363+E364</f>
        <v>0</v>
      </c>
      <c r="F361" s="250">
        <v>0</v>
      </c>
      <c r="G361" s="258">
        <f>G362+G363+G364</f>
        <v>0</v>
      </c>
      <c r="H361" s="259">
        <f>H362+H363+H364</f>
        <v>0</v>
      </c>
      <c r="I361" s="250">
        <v>0</v>
      </c>
      <c r="J361" s="258">
        <f>J362+J363+J364</f>
        <v>629.1</v>
      </c>
      <c r="K361" s="259">
        <f>K362+K363+K364</f>
        <v>540</v>
      </c>
      <c r="L361" s="250">
        <f>K361/J361</f>
        <v>0.8583690987124463</v>
      </c>
      <c r="M361" s="258">
        <f>M362+M363+M364</f>
        <v>0</v>
      </c>
      <c r="N361" s="259">
        <f>N362+N363+N364</f>
        <v>0</v>
      </c>
      <c r="O361" s="250">
        <v>0</v>
      </c>
      <c r="P361" s="258">
        <f>P362+P363+P364</f>
        <v>0</v>
      </c>
      <c r="Q361" s="259">
        <f>Q362+Q363+Q364</f>
        <v>0</v>
      </c>
      <c r="R361" s="250">
        <v>0</v>
      </c>
      <c r="S361" s="85">
        <f t="shared" si="62"/>
        <v>629.1</v>
      </c>
      <c r="T361" s="85">
        <f t="shared" si="63"/>
        <v>540</v>
      </c>
      <c r="U361" s="262">
        <f>T361/S361</f>
        <v>0.8583690987124463</v>
      </c>
      <c r="V361" s="35" t="s">
        <v>730</v>
      </c>
      <c r="W361" s="35" t="s">
        <v>43</v>
      </c>
      <c r="X361" s="36">
        <v>60</v>
      </c>
      <c r="Y361" s="36">
        <v>70</v>
      </c>
      <c r="Z361" s="36">
        <v>70</v>
      </c>
      <c r="AA361" s="275"/>
      <c r="AB361" s="48"/>
    </row>
    <row r="362" spans="2:28" ht="72" customHeight="1">
      <c r="B362" s="4" t="s">
        <v>347</v>
      </c>
      <c r="C362" s="2" t="s">
        <v>684</v>
      </c>
      <c r="D362" s="258">
        <v>0</v>
      </c>
      <c r="E362" s="259">
        <v>0</v>
      </c>
      <c r="F362" s="250">
        <v>0</v>
      </c>
      <c r="G362" s="258">
        <v>0</v>
      </c>
      <c r="H362" s="259">
        <v>0</v>
      </c>
      <c r="I362" s="250">
        <v>0</v>
      </c>
      <c r="J362" s="3">
        <v>0</v>
      </c>
      <c r="K362" s="3">
        <v>0</v>
      </c>
      <c r="L362" s="250">
        <v>0</v>
      </c>
      <c r="M362" s="258">
        <v>0</v>
      </c>
      <c r="N362" s="259">
        <v>0</v>
      </c>
      <c r="O362" s="250">
        <v>0</v>
      </c>
      <c r="P362" s="258">
        <v>0</v>
      </c>
      <c r="Q362" s="259">
        <v>0</v>
      </c>
      <c r="R362" s="250">
        <v>0</v>
      </c>
      <c r="S362" s="85">
        <f t="shared" si="62"/>
        <v>0</v>
      </c>
      <c r="T362" s="85">
        <f t="shared" si="63"/>
        <v>0</v>
      </c>
      <c r="U362" s="262">
        <v>0</v>
      </c>
      <c r="V362" s="35" t="s">
        <v>731</v>
      </c>
      <c r="W362" s="35" t="s">
        <v>43</v>
      </c>
      <c r="X362" s="36">
        <v>100</v>
      </c>
      <c r="Y362" s="36">
        <v>85</v>
      </c>
      <c r="Z362" s="36">
        <v>85</v>
      </c>
      <c r="AA362" s="275"/>
      <c r="AB362" s="48"/>
    </row>
    <row r="363" spans="2:28" ht="113.25" customHeight="1">
      <c r="B363" s="4" t="s">
        <v>417</v>
      </c>
      <c r="C363" s="2" t="s">
        <v>685</v>
      </c>
      <c r="D363" s="258">
        <v>0</v>
      </c>
      <c r="E363" s="259">
        <v>0</v>
      </c>
      <c r="F363" s="250">
        <v>0</v>
      </c>
      <c r="G363" s="258">
        <v>0</v>
      </c>
      <c r="H363" s="259">
        <v>0</v>
      </c>
      <c r="I363" s="250">
        <v>0</v>
      </c>
      <c r="J363" s="3">
        <v>0</v>
      </c>
      <c r="K363" s="3">
        <v>0</v>
      </c>
      <c r="L363" s="250">
        <v>0</v>
      </c>
      <c r="M363" s="258">
        <v>0</v>
      </c>
      <c r="N363" s="259">
        <v>0</v>
      </c>
      <c r="O363" s="250">
        <v>0</v>
      </c>
      <c r="P363" s="258">
        <v>0</v>
      </c>
      <c r="Q363" s="259">
        <v>0</v>
      </c>
      <c r="R363" s="250">
        <v>0</v>
      </c>
      <c r="S363" s="85">
        <f t="shared" si="62"/>
        <v>0</v>
      </c>
      <c r="T363" s="85">
        <f t="shared" si="63"/>
        <v>0</v>
      </c>
      <c r="U363" s="262">
        <v>0</v>
      </c>
      <c r="V363" s="35" t="s">
        <v>732</v>
      </c>
      <c r="W363" s="35" t="s">
        <v>43</v>
      </c>
      <c r="X363" s="36">
        <v>100</v>
      </c>
      <c r="Y363" s="36">
        <v>100</v>
      </c>
      <c r="Z363" s="36">
        <v>100</v>
      </c>
      <c r="AA363" s="275"/>
      <c r="AB363" s="48"/>
    </row>
    <row r="364" spans="2:28" ht="69.75" customHeight="1">
      <c r="B364" s="4" t="s">
        <v>495</v>
      </c>
      <c r="C364" s="2" t="s">
        <v>686</v>
      </c>
      <c r="D364" s="258">
        <v>0</v>
      </c>
      <c r="E364" s="259">
        <v>0</v>
      </c>
      <c r="F364" s="250">
        <v>0</v>
      </c>
      <c r="G364" s="258">
        <v>0</v>
      </c>
      <c r="H364" s="259">
        <v>0</v>
      </c>
      <c r="I364" s="250">
        <v>0</v>
      </c>
      <c r="J364" s="3">
        <v>629.1</v>
      </c>
      <c r="K364" s="3">
        <v>540</v>
      </c>
      <c r="L364" s="250">
        <f>K364/J364</f>
        <v>0.8583690987124463</v>
      </c>
      <c r="M364" s="258">
        <v>0</v>
      </c>
      <c r="N364" s="259">
        <v>0</v>
      </c>
      <c r="O364" s="250">
        <v>0</v>
      </c>
      <c r="P364" s="258">
        <v>0</v>
      </c>
      <c r="Q364" s="259">
        <v>0</v>
      </c>
      <c r="R364" s="250">
        <v>0</v>
      </c>
      <c r="S364" s="85">
        <f t="shared" si="62"/>
        <v>629.1</v>
      </c>
      <c r="T364" s="85">
        <f t="shared" si="63"/>
        <v>540</v>
      </c>
      <c r="U364" s="262">
        <f>T364/S364</f>
        <v>0.8583690987124463</v>
      </c>
      <c r="V364" s="35" t="s">
        <v>733</v>
      </c>
      <c r="W364" s="35" t="s">
        <v>43</v>
      </c>
      <c r="X364" s="36">
        <v>100</v>
      </c>
      <c r="Y364" s="36">
        <v>100</v>
      </c>
      <c r="Z364" s="36">
        <v>100</v>
      </c>
      <c r="AA364" s="275"/>
      <c r="AB364" s="48"/>
    </row>
    <row r="365" spans="2:28" ht="71.25" customHeight="1">
      <c r="B365" s="18" t="s">
        <v>41</v>
      </c>
      <c r="C365" s="81" t="s">
        <v>687</v>
      </c>
      <c r="D365" s="137">
        <f>D366</f>
        <v>0</v>
      </c>
      <c r="E365" s="254">
        <f>E366</f>
        <v>0</v>
      </c>
      <c r="F365" s="250">
        <v>0</v>
      </c>
      <c r="G365" s="137">
        <f>G366</f>
        <v>0</v>
      </c>
      <c r="H365" s="254">
        <f>H366</f>
        <v>0</v>
      </c>
      <c r="I365" s="250">
        <v>0</v>
      </c>
      <c r="J365" s="137">
        <f>J366</f>
        <v>0</v>
      </c>
      <c r="K365" s="254">
        <f>K366</f>
        <v>0</v>
      </c>
      <c r="L365" s="250">
        <v>0</v>
      </c>
      <c r="M365" s="137">
        <f>M366</f>
        <v>0</v>
      </c>
      <c r="N365" s="254">
        <f>N366</f>
        <v>0</v>
      </c>
      <c r="O365" s="250">
        <v>0</v>
      </c>
      <c r="P365" s="137">
        <f>P366</f>
        <v>0</v>
      </c>
      <c r="Q365" s="254">
        <f>Q366</f>
        <v>0</v>
      </c>
      <c r="R365" s="250">
        <v>0</v>
      </c>
      <c r="S365" s="86">
        <f t="shared" si="62"/>
        <v>0</v>
      </c>
      <c r="T365" s="86">
        <f t="shared" si="63"/>
        <v>0</v>
      </c>
      <c r="U365" s="262">
        <v>0</v>
      </c>
      <c r="V365" s="35" t="s">
        <v>734</v>
      </c>
      <c r="W365" s="35" t="s">
        <v>43</v>
      </c>
      <c r="X365" s="36">
        <v>50</v>
      </c>
      <c r="Y365" s="36">
        <v>70</v>
      </c>
      <c r="Z365" s="36">
        <v>70</v>
      </c>
      <c r="AA365" s="275"/>
      <c r="AB365" s="48"/>
    </row>
    <row r="366" spans="2:28" ht="114" customHeight="1">
      <c r="B366" s="2" t="s">
        <v>384</v>
      </c>
      <c r="C366" s="2" t="s">
        <v>688</v>
      </c>
      <c r="D366" s="3">
        <f>D367</f>
        <v>0</v>
      </c>
      <c r="E366" s="8">
        <f>E367</f>
        <v>0</v>
      </c>
      <c r="F366" s="250">
        <v>0</v>
      </c>
      <c r="G366" s="3">
        <f>G367</f>
        <v>0</v>
      </c>
      <c r="H366" s="8">
        <f>H367</f>
        <v>0</v>
      </c>
      <c r="I366" s="250">
        <v>0</v>
      </c>
      <c r="J366" s="3">
        <f>J367</f>
        <v>0</v>
      </c>
      <c r="K366" s="8">
        <f>K367</f>
        <v>0</v>
      </c>
      <c r="L366" s="250">
        <v>0</v>
      </c>
      <c r="M366" s="3">
        <f>M367</f>
        <v>0</v>
      </c>
      <c r="N366" s="8">
        <f>N367</f>
        <v>0</v>
      </c>
      <c r="O366" s="250">
        <v>0</v>
      </c>
      <c r="P366" s="3">
        <f>P367</f>
        <v>0</v>
      </c>
      <c r="Q366" s="8">
        <f>Q367</f>
        <v>0</v>
      </c>
      <c r="R366" s="250">
        <v>0</v>
      </c>
      <c r="S366" s="85">
        <f t="shared" si="62"/>
        <v>0</v>
      </c>
      <c r="T366" s="85">
        <f t="shared" si="63"/>
        <v>0</v>
      </c>
      <c r="U366" s="262">
        <v>0</v>
      </c>
      <c r="V366" s="35" t="s">
        <v>331</v>
      </c>
      <c r="W366" s="35" t="s">
        <v>43</v>
      </c>
      <c r="X366" s="36">
        <v>100</v>
      </c>
      <c r="Y366" s="36">
        <v>100</v>
      </c>
      <c r="Z366" s="36">
        <v>100</v>
      </c>
      <c r="AA366" s="275"/>
      <c r="AB366" s="48"/>
    </row>
    <row r="367" spans="2:28" ht="127.5" customHeight="1">
      <c r="B367" s="4" t="s">
        <v>420</v>
      </c>
      <c r="C367" s="2" t="s">
        <v>689</v>
      </c>
      <c r="D367" s="3">
        <v>0</v>
      </c>
      <c r="E367" s="8">
        <v>0</v>
      </c>
      <c r="F367" s="250">
        <v>0</v>
      </c>
      <c r="G367" s="3">
        <v>0</v>
      </c>
      <c r="H367" s="8">
        <v>0</v>
      </c>
      <c r="I367" s="250">
        <v>0</v>
      </c>
      <c r="J367" s="3">
        <v>0</v>
      </c>
      <c r="K367" s="8">
        <v>0</v>
      </c>
      <c r="L367" s="250">
        <v>0</v>
      </c>
      <c r="M367" s="3">
        <v>0</v>
      </c>
      <c r="N367" s="8">
        <v>0</v>
      </c>
      <c r="O367" s="250">
        <v>0</v>
      </c>
      <c r="P367" s="3">
        <v>0</v>
      </c>
      <c r="Q367" s="8">
        <v>0</v>
      </c>
      <c r="R367" s="250">
        <v>0</v>
      </c>
      <c r="S367" s="85">
        <f t="shared" si="62"/>
        <v>0</v>
      </c>
      <c r="T367" s="85">
        <f t="shared" si="63"/>
        <v>0</v>
      </c>
      <c r="U367" s="262">
        <v>0</v>
      </c>
      <c r="V367" s="35" t="s">
        <v>332</v>
      </c>
      <c r="W367" s="35" t="s">
        <v>81</v>
      </c>
      <c r="X367" s="36">
        <v>12.9</v>
      </c>
      <c r="Y367" s="36">
        <v>13.8</v>
      </c>
      <c r="Z367" s="36">
        <v>13.8</v>
      </c>
      <c r="AA367" s="275"/>
      <c r="AB367" s="48"/>
    </row>
    <row r="368" spans="2:28" ht="45.75" customHeight="1">
      <c r="B368" s="18" t="s">
        <v>40</v>
      </c>
      <c r="C368" s="29" t="s">
        <v>690</v>
      </c>
      <c r="D368" s="86">
        <f>D369</f>
        <v>0</v>
      </c>
      <c r="E368" s="251">
        <f>E369</f>
        <v>0</v>
      </c>
      <c r="F368" s="250">
        <v>0</v>
      </c>
      <c r="G368" s="86">
        <f>G369</f>
        <v>174</v>
      </c>
      <c r="H368" s="251">
        <f>H369</f>
        <v>115</v>
      </c>
      <c r="I368" s="250">
        <f>H368/G368</f>
        <v>0.6609195402298851</v>
      </c>
      <c r="J368" s="86">
        <f>J369</f>
        <v>18</v>
      </c>
      <c r="K368" s="251">
        <f>K369</f>
        <v>6.1</v>
      </c>
      <c r="L368" s="250">
        <f>K368/J368</f>
        <v>0.33888888888888885</v>
      </c>
      <c r="M368" s="86">
        <f>M369</f>
        <v>0</v>
      </c>
      <c r="N368" s="251">
        <f>N369</f>
        <v>0</v>
      </c>
      <c r="O368" s="250">
        <v>0</v>
      </c>
      <c r="P368" s="86">
        <f>P369</f>
        <v>0</v>
      </c>
      <c r="Q368" s="251">
        <f>Q369</f>
        <v>0</v>
      </c>
      <c r="R368" s="250">
        <v>0</v>
      </c>
      <c r="S368" s="86">
        <f t="shared" si="62"/>
        <v>192</v>
      </c>
      <c r="T368" s="86">
        <f t="shared" si="63"/>
        <v>121.1</v>
      </c>
      <c r="U368" s="262">
        <f>T368/S368</f>
        <v>0.6307291666666667</v>
      </c>
      <c r="V368" s="35" t="s">
        <v>735</v>
      </c>
      <c r="W368" s="35" t="s">
        <v>43</v>
      </c>
      <c r="X368" s="36" t="s">
        <v>48</v>
      </c>
      <c r="Y368" s="36">
        <v>100</v>
      </c>
      <c r="Z368" s="36">
        <v>100</v>
      </c>
      <c r="AB368" s="48"/>
    </row>
    <row r="369" spans="2:28" ht="71.25" customHeight="1">
      <c r="B369" s="2" t="s">
        <v>386</v>
      </c>
      <c r="C369" s="2" t="s">
        <v>691</v>
      </c>
      <c r="D369" s="3">
        <f>D370+D371+D372+D373</f>
        <v>0</v>
      </c>
      <c r="E369" s="8">
        <f>E370+E371+E372+E373</f>
        <v>0</v>
      </c>
      <c r="F369" s="250">
        <v>0</v>
      </c>
      <c r="G369" s="3">
        <f>G370+G371+G372+G373</f>
        <v>174</v>
      </c>
      <c r="H369" s="8">
        <f>H370+H371+H372+H373</f>
        <v>115</v>
      </c>
      <c r="I369" s="250">
        <f>H369/G369</f>
        <v>0.6609195402298851</v>
      </c>
      <c r="J369" s="3">
        <f>J370+J371+J372+J373</f>
        <v>18</v>
      </c>
      <c r="K369" s="8">
        <f>K370+K371+K372+K373</f>
        <v>6.1</v>
      </c>
      <c r="L369" s="250">
        <f>K369/J369</f>
        <v>0.33888888888888885</v>
      </c>
      <c r="M369" s="3">
        <f>M370+M371+M372+M373</f>
        <v>0</v>
      </c>
      <c r="N369" s="8">
        <f>N370+N371+N372+N373</f>
        <v>0</v>
      </c>
      <c r="O369" s="250">
        <v>0</v>
      </c>
      <c r="P369" s="3">
        <f>P370+P371+P372+P373</f>
        <v>0</v>
      </c>
      <c r="Q369" s="8">
        <f>Q370+Q371+Q372+Q373</f>
        <v>0</v>
      </c>
      <c r="R369" s="250">
        <v>0</v>
      </c>
      <c r="S369" s="85">
        <f t="shared" si="62"/>
        <v>192</v>
      </c>
      <c r="T369" s="85">
        <f t="shared" si="63"/>
        <v>121.1</v>
      </c>
      <c r="U369" s="262">
        <f>T369/S369</f>
        <v>0.6307291666666667</v>
      </c>
      <c r="V369" s="35" t="s">
        <v>736</v>
      </c>
      <c r="W369" s="35" t="s">
        <v>43</v>
      </c>
      <c r="X369" s="36">
        <v>80</v>
      </c>
      <c r="Y369" s="36">
        <v>76</v>
      </c>
      <c r="Z369" s="36">
        <v>76</v>
      </c>
      <c r="AA369" s="275"/>
      <c r="AB369" s="48"/>
    </row>
    <row r="370" spans="2:28" ht="93.75" customHeight="1">
      <c r="B370" s="4" t="s">
        <v>458</v>
      </c>
      <c r="C370" s="2" t="s">
        <v>692</v>
      </c>
      <c r="D370" s="3">
        <v>0</v>
      </c>
      <c r="E370" s="8">
        <v>0</v>
      </c>
      <c r="F370" s="250">
        <v>0</v>
      </c>
      <c r="G370" s="3">
        <v>0</v>
      </c>
      <c r="H370" s="8">
        <v>0</v>
      </c>
      <c r="I370" s="250">
        <v>0</v>
      </c>
      <c r="J370" s="3">
        <v>0</v>
      </c>
      <c r="K370" s="3">
        <v>0</v>
      </c>
      <c r="L370" s="250">
        <v>0</v>
      </c>
      <c r="M370" s="3">
        <v>0</v>
      </c>
      <c r="N370" s="8">
        <v>0</v>
      </c>
      <c r="O370" s="250">
        <v>0</v>
      </c>
      <c r="P370" s="3">
        <v>0</v>
      </c>
      <c r="Q370" s="8">
        <v>0</v>
      </c>
      <c r="R370" s="250">
        <v>0</v>
      </c>
      <c r="S370" s="85">
        <f t="shared" si="62"/>
        <v>0</v>
      </c>
      <c r="T370" s="85">
        <f t="shared" si="63"/>
        <v>0</v>
      </c>
      <c r="U370" s="262">
        <v>0</v>
      </c>
      <c r="V370" s="35" t="s">
        <v>737</v>
      </c>
      <c r="W370" s="35" t="s">
        <v>43</v>
      </c>
      <c r="X370" s="36">
        <v>70</v>
      </c>
      <c r="Y370" s="36">
        <v>100</v>
      </c>
      <c r="Z370" s="36">
        <v>100</v>
      </c>
      <c r="AA370" s="275"/>
      <c r="AB370" s="48"/>
    </row>
    <row r="371" spans="2:28" ht="61.5" customHeight="1">
      <c r="B371" s="4" t="s">
        <v>546</v>
      </c>
      <c r="C371" s="2" t="s">
        <v>693</v>
      </c>
      <c r="D371" s="3">
        <v>0</v>
      </c>
      <c r="E371" s="8">
        <v>0</v>
      </c>
      <c r="F371" s="250">
        <v>0</v>
      </c>
      <c r="G371" s="3">
        <v>0</v>
      </c>
      <c r="H371" s="8">
        <v>0</v>
      </c>
      <c r="I371" s="250">
        <v>0</v>
      </c>
      <c r="J371" s="3">
        <v>0</v>
      </c>
      <c r="K371" s="3">
        <v>0</v>
      </c>
      <c r="L371" s="250">
        <v>0</v>
      </c>
      <c r="M371" s="3">
        <v>0</v>
      </c>
      <c r="N371" s="8">
        <v>0</v>
      </c>
      <c r="O371" s="250">
        <v>0</v>
      </c>
      <c r="P371" s="3">
        <v>0</v>
      </c>
      <c r="Q371" s="8">
        <v>0</v>
      </c>
      <c r="R371" s="250">
        <v>0</v>
      </c>
      <c r="S371" s="85">
        <f t="shared" si="62"/>
        <v>0</v>
      </c>
      <c r="T371" s="85">
        <f t="shared" si="62"/>
        <v>0</v>
      </c>
      <c r="U371" s="262">
        <v>0</v>
      </c>
      <c r="V371" s="35" t="s">
        <v>738</v>
      </c>
      <c r="W371" s="35" t="s">
        <v>43</v>
      </c>
      <c r="X371" s="36">
        <v>48</v>
      </c>
      <c r="Y371" s="36">
        <v>70</v>
      </c>
      <c r="Z371" s="36">
        <v>70</v>
      </c>
      <c r="AA371" s="275"/>
      <c r="AB371" s="48"/>
    </row>
    <row r="372" spans="2:28" ht="45.75" customHeight="1">
      <c r="B372" s="4" t="s">
        <v>694</v>
      </c>
      <c r="C372" s="2" t="s">
        <v>695</v>
      </c>
      <c r="D372" s="3">
        <v>0</v>
      </c>
      <c r="E372" s="8">
        <v>0</v>
      </c>
      <c r="F372" s="250">
        <v>0</v>
      </c>
      <c r="G372" s="3">
        <v>0</v>
      </c>
      <c r="H372" s="8">
        <v>0</v>
      </c>
      <c r="I372" s="250">
        <v>0</v>
      </c>
      <c r="J372" s="3">
        <v>0</v>
      </c>
      <c r="K372" s="3">
        <v>0</v>
      </c>
      <c r="L372" s="250">
        <v>0</v>
      </c>
      <c r="M372" s="3">
        <v>0</v>
      </c>
      <c r="N372" s="8">
        <v>0</v>
      </c>
      <c r="O372" s="250">
        <v>0</v>
      </c>
      <c r="P372" s="3">
        <v>0</v>
      </c>
      <c r="Q372" s="8">
        <v>0</v>
      </c>
      <c r="R372" s="250">
        <v>0</v>
      </c>
      <c r="S372" s="85">
        <f t="shared" si="62"/>
        <v>0</v>
      </c>
      <c r="T372" s="85">
        <f t="shared" si="62"/>
        <v>0</v>
      </c>
      <c r="U372" s="262">
        <v>0</v>
      </c>
      <c r="V372" s="35" t="s">
        <v>739</v>
      </c>
      <c r="W372" s="35" t="s">
        <v>43</v>
      </c>
      <c r="X372" s="36">
        <v>4</v>
      </c>
      <c r="Y372" s="36">
        <v>2.3</v>
      </c>
      <c r="Z372" s="36">
        <v>0.72</v>
      </c>
      <c r="AA372" s="275"/>
      <c r="AB372" s="48"/>
    </row>
    <row r="373" spans="2:28" ht="209.25" customHeight="1">
      <c r="B373" s="4" t="s">
        <v>696</v>
      </c>
      <c r="C373" s="2" t="s">
        <v>697</v>
      </c>
      <c r="D373" s="3">
        <v>0</v>
      </c>
      <c r="E373" s="8">
        <v>0</v>
      </c>
      <c r="F373" s="250">
        <v>0</v>
      </c>
      <c r="G373" s="3">
        <v>174</v>
      </c>
      <c r="H373" s="3">
        <v>115</v>
      </c>
      <c r="I373" s="250">
        <f>H373/G373</f>
        <v>0.6609195402298851</v>
      </c>
      <c r="J373" s="3">
        <v>18</v>
      </c>
      <c r="K373" s="3">
        <v>6.1</v>
      </c>
      <c r="L373" s="250">
        <f>K373/J373</f>
        <v>0.33888888888888885</v>
      </c>
      <c r="M373" s="3">
        <v>0</v>
      </c>
      <c r="N373" s="8">
        <v>0</v>
      </c>
      <c r="O373" s="250">
        <v>0</v>
      </c>
      <c r="P373" s="3">
        <v>0</v>
      </c>
      <c r="Q373" s="8">
        <v>0</v>
      </c>
      <c r="R373" s="250">
        <v>0</v>
      </c>
      <c r="S373" s="85">
        <f t="shared" si="62"/>
        <v>192</v>
      </c>
      <c r="T373" s="85">
        <f t="shared" si="62"/>
        <v>121.1</v>
      </c>
      <c r="U373" s="262">
        <f>T373/S373</f>
        <v>0.6307291666666667</v>
      </c>
      <c r="V373" s="35" t="s">
        <v>740</v>
      </c>
      <c r="W373" s="35" t="s">
        <v>43</v>
      </c>
      <c r="X373" s="36">
        <v>70</v>
      </c>
      <c r="Y373" s="36">
        <v>80</v>
      </c>
      <c r="Z373" s="36">
        <v>65.28</v>
      </c>
      <c r="AA373" s="275"/>
      <c r="AB373" s="48"/>
    </row>
    <row r="374" spans="2:28" ht="42.75" customHeight="1">
      <c r="B374" s="18" t="s">
        <v>42</v>
      </c>
      <c r="C374" s="138" t="s">
        <v>698</v>
      </c>
      <c r="D374" s="139">
        <f>D375</f>
        <v>0</v>
      </c>
      <c r="E374" s="255">
        <f>E375</f>
        <v>0</v>
      </c>
      <c r="F374" s="250">
        <v>0</v>
      </c>
      <c r="G374" s="139">
        <f>G375</f>
        <v>0</v>
      </c>
      <c r="H374" s="255">
        <f>H375</f>
        <v>0</v>
      </c>
      <c r="I374" s="250">
        <v>0</v>
      </c>
      <c r="J374" s="139">
        <f>J375</f>
        <v>0</v>
      </c>
      <c r="K374" s="255">
        <f>K375</f>
        <v>0</v>
      </c>
      <c r="L374" s="250">
        <v>0</v>
      </c>
      <c r="M374" s="139">
        <f>M375</f>
        <v>0</v>
      </c>
      <c r="N374" s="255">
        <f>N375</f>
        <v>0</v>
      </c>
      <c r="O374" s="250">
        <v>0</v>
      </c>
      <c r="P374" s="139">
        <f>P375</f>
        <v>0</v>
      </c>
      <c r="Q374" s="255">
        <f>Q375</f>
        <v>0</v>
      </c>
      <c r="R374" s="250">
        <v>0</v>
      </c>
      <c r="S374" s="86">
        <f t="shared" si="62"/>
        <v>0</v>
      </c>
      <c r="T374" s="86">
        <f t="shared" si="62"/>
        <v>0</v>
      </c>
      <c r="U374" s="262">
        <v>0</v>
      </c>
      <c r="V374" s="35" t="s">
        <v>741</v>
      </c>
      <c r="W374" s="35" t="s">
        <v>43</v>
      </c>
      <c r="X374" s="36">
        <v>10</v>
      </c>
      <c r="Y374" s="36">
        <v>10</v>
      </c>
      <c r="Z374" s="36">
        <v>37.2</v>
      </c>
      <c r="AA374" s="275"/>
      <c r="AB374" s="48"/>
    </row>
    <row r="375" spans="2:28" ht="60.75" customHeight="1">
      <c r="B375" s="2" t="s">
        <v>388</v>
      </c>
      <c r="C375" s="2" t="s">
        <v>699</v>
      </c>
      <c r="D375" s="3">
        <f>D376+D377+D378</f>
        <v>0</v>
      </c>
      <c r="E375" s="8">
        <f>E376+E377+E378</f>
        <v>0</v>
      </c>
      <c r="F375" s="250">
        <v>0</v>
      </c>
      <c r="G375" s="3">
        <f>G376+G377+G378</f>
        <v>0</v>
      </c>
      <c r="H375" s="8">
        <f>H376+H377+H378</f>
        <v>0</v>
      </c>
      <c r="I375" s="250">
        <v>0</v>
      </c>
      <c r="J375" s="3">
        <f>J376+J377+J378</f>
        <v>0</v>
      </c>
      <c r="K375" s="8">
        <f>K376+K377+K378</f>
        <v>0</v>
      </c>
      <c r="L375" s="250">
        <v>0</v>
      </c>
      <c r="M375" s="3">
        <f>M376+M377+M378</f>
        <v>0</v>
      </c>
      <c r="N375" s="8">
        <f>N376+N377+N378</f>
        <v>0</v>
      </c>
      <c r="O375" s="250">
        <v>0</v>
      </c>
      <c r="P375" s="3">
        <f>P376+P377+P378</f>
        <v>0</v>
      </c>
      <c r="Q375" s="8">
        <f>Q376+Q377+Q378</f>
        <v>0</v>
      </c>
      <c r="R375" s="250">
        <v>0</v>
      </c>
      <c r="S375" s="85">
        <f t="shared" si="62"/>
        <v>0</v>
      </c>
      <c r="T375" s="85">
        <f t="shared" si="62"/>
        <v>0</v>
      </c>
      <c r="U375" s="262">
        <v>0</v>
      </c>
      <c r="V375" s="35" t="s">
        <v>742</v>
      </c>
      <c r="W375" s="35" t="s">
        <v>43</v>
      </c>
      <c r="X375" s="36">
        <v>60</v>
      </c>
      <c r="Y375" s="36">
        <v>60</v>
      </c>
      <c r="Z375" s="36">
        <v>37.67</v>
      </c>
      <c r="AA375" s="275"/>
      <c r="AB375" s="48"/>
    </row>
    <row r="376" spans="2:28" ht="62.25" customHeight="1">
      <c r="B376" s="4" t="s">
        <v>461</v>
      </c>
      <c r="C376" s="2" t="s">
        <v>700</v>
      </c>
      <c r="D376" s="3">
        <v>0</v>
      </c>
      <c r="E376" s="8">
        <v>0</v>
      </c>
      <c r="F376" s="250">
        <v>0</v>
      </c>
      <c r="G376" s="3">
        <v>0</v>
      </c>
      <c r="H376" s="8">
        <v>0</v>
      </c>
      <c r="I376" s="250">
        <v>0</v>
      </c>
      <c r="J376" s="3">
        <v>0</v>
      </c>
      <c r="K376" s="8">
        <v>0</v>
      </c>
      <c r="L376" s="250">
        <v>0</v>
      </c>
      <c r="M376" s="3">
        <v>0</v>
      </c>
      <c r="N376" s="8">
        <v>0</v>
      </c>
      <c r="O376" s="250">
        <v>0</v>
      </c>
      <c r="P376" s="3">
        <v>0</v>
      </c>
      <c r="Q376" s="8">
        <v>0</v>
      </c>
      <c r="R376" s="250">
        <v>0</v>
      </c>
      <c r="S376" s="85">
        <f t="shared" si="62"/>
        <v>0</v>
      </c>
      <c r="T376" s="85">
        <f t="shared" si="62"/>
        <v>0</v>
      </c>
      <c r="U376" s="262">
        <v>0</v>
      </c>
      <c r="V376" s="35" t="s">
        <v>743</v>
      </c>
      <c r="W376" s="35" t="s">
        <v>43</v>
      </c>
      <c r="X376" s="36" t="s">
        <v>48</v>
      </c>
      <c r="Y376" s="36">
        <v>100</v>
      </c>
      <c r="Z376" s="36">
        <v>100</v>
      </c>
      <c r="AA376" s="275"/>
      <c r="AB376" s="48"/>
    </row>
    <row r="377" spans="2:28" ht="60" customHeight="1">
      <c r="B377" s="4" t="s">
        <v>463</v>
      </c>
      <c r="C377" s="2" t="s">
        <v>701</v>
      </c>
      <c r="D377" s="3">
        <v>0</v>
      </c>
      <c r="E377" s="8">
        <v>0</v>
      </c>
      <c r="F377" s="250">
        <v>0</v>
      </c>
      <c r="G377" s="3">
        <v>0</v>
      </c>
      <c r="H377" s="8">
        <v>0</v>
      </c>
      <c r="I377" s="250">
        <v>0</v>
      </c>
      <c r="J377" s="3">
        <v>0</v>
      </c>
      <c r="K377" s="8">
        <v>0</v>
      </c>
      <c r="L377" s="250">
        <v>0</v>
      </c>
      <c r="M377" s="3">
        <v>0</v>
      </c>
      <c r="N377" s="8">
        <v>0</v>
      </c>
      <c r="O377" s="250">
        <v>0</v>
      </c>
      <c r="P377" s="3">
        <v>0</v>
      </c>
      <c r="Q377" s="8">
        <v>0</v>
      </c>
      <c r="R377" s="250">
        <v>0</v>
      </c>
      <c r="S377" s="85">
        <f t="shared" si="62"/>
        <v>0</v>
      </c>
      <c r="T377" s="85">
        <f t="shared" si="62"/>
        <v>0</v>
      </c>
      <c r="U377" s="262">
        <v>0</v>
      </c>
      <c r="V377" s="35" t="s">
        <v>48</v>
      </c>
      <c r="W377" s="35" t="s">
        <v>48</v>
      </c>
      <c r="X377" s="35" t="s">
        <v>48</v>
      </c>
      <c r="Y377" s="35" t="s">
        <v>48</v>
      </c>
      <c r="Z377" s="35" t="s">
        <v>48</v>
      </c>
      <c r="AB377" s="48"/>
    </row>
    <row r="378" spans="2:28" ht="70.5" customHeight="1">
      <c r="B378" s="4" t="s">
        <v>465</v>
      </c>
      <c r="C378" s="2" t="s">
        <v>702</v>
      </c>
      <c r="D378" s="3">
        <v>0</v>
      </c>
      <c r="E378" s="8">
        <v>0</v>
      </c>
      <c r="F378" s="250">
        <v>0</v>
      </c>
      <c r="G378" s="3">
        <v>0</v>
      </c>
      <c r="H378" s="8">
        <v>0</v>
      </c>
      <c r="I378" s="250">
        <v>0</v>
      </c>
      <c r="J378" s="3">
        <v>0</v>
      </c>
      <c r="K378" s="8">
        <v>0</v>
      </c>
      <c r="L378" s="250">
        <v>0</v>
      </c>
      <c r="M378" s="3">
        <v>0</v>
      </c>
      <c r="N378" s="8">
        <v>0</v>
      </c>
      <c r="O378" s="250">
        <v>0</v>
      </c>
      <c r="P378" s="3">
        <v>0</v>
      </c>
      <c r="Q378" s="8">
        <v>0</v>
      </c>
      <c r="R378" s="250">
        <v>0</v>
      </c>
      <c r="S378" s="85">
        <f t="shared" si="62"/>
        <v>0</v>
      </c>
      <c r="T378" s="85">
        <f t="shared" si="62"/>
        <v>0</v>
      </c>
      <c r="U378" s="262">
        <v>0</v>
      </c>
      <c r="V378" s="35" t="s">
        <v>48</v>
      </c>
      <c r="W378" s="35" t="s">
        <v>48</v>
      </c>
      <c r="X378" s="35" t="s">
        <v>48</v>
      </c>
      <c r="Y378" s="35" t="s">
        <v>48</v>
      </c>
      <c r="Z378" s="35" t="s">
        <v>48</v>
      </c>
      <c r="AB378" s="48"/>
    </row>
    <row r="379" spans="2:28" ht="49.5" customHeight="1">
      <c r="B379" s="18" t="s">
        <v>703</v>
      </c>
      <c r="C379" s="47" t="s">
        <v>704</v>
      </c>
      <c r="D379" s="86">
        <f>D380</f>
        <v>0</v>
      </c>
      <c r="E379" s="251">
        <f>E380</f>
        <v>0</v>
      </c>
      <c r="F379" s="250">
        <v>0</v>
      </c>
      <c r="G379" s="86">
        <f>G380</f>
        <v>0</v>
      </c>
      <c r="H379" s="251">
        <f>H380</f>
        <v>0</v>
      </c>
      <c r="I379" s="250">
        <v>0</v>
      </c>
      <c r="J379" s="86">
        <f>J380</f>
        <v>0</v>
      </c>
      <c r="K379" s="251">
        <f>K380</f>
        <v>0</v>
      </c>
      <c r="L379" s="250">
        <v>0</v>
      </c>
      <c r="M379" s="86">
        <f>M380</f>
        <v>0</v>
      </c>
      <c r="N379" s="251">
        <f>N380</f>
        <v>0</v>
      </c>
      <c r="O379" s="250">
        <v>0</v>
      </c>
      <c r="P379" s="86">
        <f>P380</f>
        <v>0</v>
      </c>
      <c r="Q379" s="251">
        <f>Q380</f>
        <v>0</v>
      </c>
      <c r="R379" s="250">
        <v>0</v>
      </c>
      <c r="S379" s="86">
        <f t="shared" si="62"/>
        <v>0</v>
      </c>
      <c r="T379" s="86">
        <f t="shared" si="62"/>
        <v>0</v>
      </c>
      <c r="U379" s="262">
        <v>0</v>
      </c>
      <c r="V379" s="35" t="s">
        <v>48</v>
      </c>
      <c r="W379" s="35" t="s">
        <v>48</v>
      </c>
      <c r="X379" s="35" t="s">
        <v>48</v>
      </c>
      <c r="Y379" s="35" t="s">
        <v>48</v>
      </c>
      <c r="Z379" s="35" t="s">
        <v>48</v>
      </c>
      <c r="AB379" s="48"/>
    </row>
    <row r="380" spans="2:28" ht="49.5" customHeight="1">
      <c r="B380" s="2" t="s">
        <v>469</v>
      </c>
      <c r="C380" s="2" t="s">
        <v>705</v>
      </c>
      <c r="D380" s="3">
        <f>D381+D382</f>
        <v>0</v>
      </c>
      <c r="E380" s="8">
        <f>E381+E382</f>
        <v>0</v>
      </c>
      <c r="F380" s="250">
        <v>0</v>
      </c>
      <c r="G380" s="3">
        <f>G381+G382</f>
        <v>0</v>
      </c>
      <c r="H380" s="8">
        <f>H381+H382</f>
        <v>0</v>
      </c>
      <c r="I380" s="250">
        <v>0</v>
      </c>
      <c r="J380" s="3">
        <f>J381+J382</f>
        <v>0</v>
      </c>
      <c r="K380" s="8">
        <f>K381+K382</f>
        <v>0</v>
      </c>
      <c r="L380" s="250">
        <v>0</v>
      </c>
      <c r="M380" s="3">
        <f>M381+M382</f>
        <v>0</v>
      </c>
      <c r="N380" s="8">
        <f>N381+N382</f>
        <v>0</v>
      </c>
      <c r="O380" s="250">
        <v>0</v>
      </c>
      <c r="P380" s="3">
        <f>P381+P382</f>
        <v>0</v>
      </c>
      <c r="Q380" s="8">
        <f>Q381+Q382</f>
        <v>0</v>
      </c>
      <c r="R380" s="250">
        <v>0</v>
      </c>
      <c r="S380" s="85">
        <f t="shared" si="62"/>
        <v>0</v>
      </c>
      <c r="T380" s="85">
        <f t="shared" si="62"/>
        <v>0</v>
      </c>
      <c r="U380" s="262">
        <v>0</v>
      </c>
      <c r="V380" s="35" t="s">
        <v>48</v>
      </c>
      <c r="W380" s="35" t="s">
        <v>48</v>
      </c>
      <c r="X380" s="35" t="s">
        <v>48</v>
      </c>
      <c r="Y380" s="35" t="s">
        <v>48</v>
      </c>
      <c r="Z380" s="35" t="s">
        <v>48</v>
      </c>
      <c r="AB380" s="48"/>
    </row>
    <row r="381" spans="2:28" ht="49.5" customHeight="1">
      <c r="B381" s="4" t="s">
        <v>471</v>
      </c>
      <c r="C381" s="2" t="s">
        <v>706</v>
      </c>
      <c r="D381" s="3">
        <v>0</v>
      </c>
      <c r="E381" s="8">
        <v>0</v>
      </c>
      <c r="F381" s="250">
        <v>0</v>
      </c>
      <c r="G381" s="3">
        <v>0</v>
      </c>
      <c r="H381" s="8">
        <v>0</v>
      </c>
      <c r="I381" s="250">
        <v>0</v>
      </c>
      <c r="J381" s="3">
        <v>0</v>
      </c>
      <c r="K381" s="8">
        <v>0</v>
      </c>
      <c r="L381" s="250">
        <v>0</v>
      </c>
      <c r="M381" s="3">
        <v>0</v>
      </c>
      <c r="N381" s="8">
        <v>0</v>
      </c>
      <c r="O381" s="250">
        <v>0</v>
      </c>
      <c r="P381" s="3">
        <v>0</v>
      </c>
      <c r="Q381" s="8">
        <v>0</v>
      </c>
      <c r="R381" s="250">
        <v>0</v>
      </c>
      <c r="S381" s="85">
        <f t="shared" si="62"/>
        <v>0</v>
      </c>
      <c r="T381" s="85">
        <f t="shared" si="62"/>
        <v>0</v>
      </c>
      <c r="U381" s="262">
        <v>0</v>
      </c>
      <c r="V381" s="35" t="s">
        <v>48</v>
      </c>
      <c r="W381" s="35" t="s">
        <v>48</v>
      </c>
      <c r="X381" s="35" t="s">
        <v>48</v>
      </c>
      <c r="Y381" s="35" t="s">
        <v>48</v>
      </c>
      <c r="Z381" s="35" t="s">
        <v>48</v>
      </c>
      <c r="AB381" s="48"/>
    </row>
    <row r="382" spans="2:28" ht="49.5" customHeight="1">
      <c r="B382" s="4" t="s">
        <v>473</v>
      </c>
      <c r="C382" s="2" t="s">
        <v>707</v>
      </c>
      <c r="D382" s="3">
        <v>0</v>
      </c>
      <c r="E382" s="8">
        <v>0</v>
      </c>
      <c r="F382" s="250">
        <v>0</v>
      </c>
      <c r="G382" s="3">
        <v>0</v>
      </c>
      <c r="H382" s="8">
        <v>0</v>
      </c>
      <c r="I382" s="250">
        <v>0</v>
      </c>
      <c r="J382" s="3">
        <v>0</v>
      </c>
      <c r="K382" s="8">
        <v>0</v>
      </c>
      <c r="L382" s="250">
        <v>0</v>
      </c>
      <c r="M382" s="3">
        <v>0</v>
      </c>
      <c r="N382" s="8">
        <v>0</v>
      </c>
      <c r="O382" s="250">
        <v>0</v>
      </c>
      <c r="P382" s="3">
        <v>0</v>
      </c>
      <c r="Q382" s="8">
        <v>0</v>
      </c>
      <c r="R382" s="250">
        <v>0</v>
      </c>
      <c r="S382" s="85">
        <f t="shared" si="62"/>
        <v>0</v>
      </c>
      <c r="T382" s="85">
        <f t="shared" si="62"/>
        <v>0</v>
      </c>
      <c r="U382" s="262">
        <v>0</v>
      </c>
      <c r="V382" s="35" t="s">
        <v>48</v>
      </c>
      <c r="W382" s="35" t="s">
        <v>48</v>
      </c>
      <c r="X382" s="35" t="s">
        <v>48</v>
      </c>
      <c r="Y382" s="35" t="s">
        <v>48</v>
      </c>
      <c r="Z382" s="35" t="s">
        <v>48</v>
      </c>
      <c r="AB382" s="48"/>
    </row>
    <row r="383" spans="2:28" ht="49.5" customHeight="1">
      <c r="B383" s="18" t="s">
        <v>708</v>
      </c>
      <c r="C383" s="249" t="s">
        <v>709</v>
      </c>
      <c r="D383" s="256">
        <f>D384</f>
        <v>0</v>
      </c>
      <c r="E383" s="257">
        <f>E384</f>
        <v>0</v>
      </c>
      <c r="F383" s="250">
        <v>0</v>
      </c>
      <c r="G383" s="256">
        <f>G384</f>
        <v>0</v>
      </c>
      <c r="H383" s="257">
        <f>H384</f>
        <v>0</v>
      </c>
      <c r="I383" s="250">
        <v>0</v>
      </c>
      <c r="J383" s="256">
        <f>J384</f>
        <v>0</v>
      </c>
      <c r="K383" s="257">
        <f>K384</f>
        <v>0</v>
      </c>
      <c r="L383" s="250">
        <v>0</v>
      </c>
      <c r="M383" s="256">
        <f>M384</f>
        <v>0</v>
      </c>
      <c r="N383" s="257">
        <f>N384</f>
        <v>0</v>
      </c>
      <c r="O383" s="250">
        <v>0</v>
      </c>
      <c r="P383" s="256">
        <f>P384</f>
        <v>0</v>
      </c>
      <c r="Q383" s="257">
        <f>Q384</f>
        <v>0</v>
      </c>
      <c r="R383" s="250">
        <v>0</v>
      </c>
      <c r="S383" s="86">
        <f t="shared" si="62"/>
        <v>0</v>
      </c>
      <c r="T383" s="86">
        <f t="shared" si="62"/>
        <v>0</v>
      </c>
      <c r="U383" s="262">
        <v>0</v>
      </c>
      <c r="V383" s="35" t="s">
        <v>48</v>
      </c>
      <c r="W383" s="35" t="s">
        <v>48</v>
      </c>
      <c r="X383" s="35" t="s">
        <v>48</v>
      </c>
      <c r="Y383" s="35" t="s">
        <v>48</v>
      </c>
      <c r="Z383" s="35" t="s">
        <v>48</v>
      </c>
      <c r="AB383" s="48"/>
    </row>
    <row r="384" spans="2:28" ht="87.75" customHeight="1">
      <c r="B384" s="2" t="s">
        <v>710</v>
      </c>
      <c r="C384" s="2" t="s">
        <v>711</v>
      </c>
      <c r="D384" s="3">
        <f>D385+D386+D387</f>
        <v>0</v>
      </c>
      <c r="E384" s="8">
        <f>E385+E386+E387</f>
        <v>0</v>
      </c>
      <c r="F384" s="250">
        <v>0</v>
      </c>
      <c r="G384" s="3">
        <f>G385+G386+G387</f>
        <v>0</v>
      </c>
      <c r="H384" s="8">
        <f>H385+H386+H387</f>
        <v>0</v>
      </c>
      <c r="I384" s="250">
        <v>0</v>
      </c>
      <c r="J384" s="3">
        <f>J385+J386+J387</f>
        <v>0</v>
      </c>
      <c r="K384" s="8">
        <f>K385+K386+K387</f>
        <v>0</v>
      </c>
      <c r="L384" s="250">
        <v>0</v>
      </c>
      <c r="M384" s="3">
        <f>M385+M386+M387</f>
        <v>0</v>
      </c>
      <c r="N384" s="8">
        <f>N385+N386+N387</f>
        <v>0</v>
      </c>
      <c r="O384" s="250">
        <v>0</v>
      </c>
      <c r="P384" s="3">
        <f>P385+P386+P387</f>
        <v>0</v>
      </c>
      <c r="Q384" s="8">
        <f>Q385+Q386+Q387</f>
        <v>0</v>
      </c>
      <c r="R384" s="250">
        <v>0</v>
      </c>
      <c r="S384" s="85">
        <f t="shared" si="62"/>
        <v>0</v>
      </c>
      <c r="T384" s="85">
        <f t="shared" si="62"/>
        <v>0</v>
      </c>
      <c r="U384" s="262">
        <v>0</v>
      </c>
      <c r="V384" s="35" t="s">
        <v>48</v>
      </c>
      <c r="W384" s="35" t="s">
        <v>48</v>
      </c>
      <c r="X384" s="35" t="s">
        <v>48</v>
      </c>
      <c r="Y384" s="35" t="s">
        <v>48</v>
      </c>
      <c r="Z384" s="35" t="s">
        <v>48</v>
      </c>
      <c r="AB384" s="48"/>
    </row>
    <row r="385" spans="2:28" ht="49.5" customHeight="1">
      <c r="B385" s="4" t="s">
        <v>712</v>
      </c>
      <c r="C385" s="2" t="s">
        <v>713</v>
      </c>
      <c r="D385" s="3">
        <v>0</v>
      </c>
      <c r="E385" s="8">
        <v>0</v>
      </c>
      <c r="F385" s="250">
        <v>0</v>
      </c>
      <c r="G385" s="3">
        <v>0</v>
      </c>
      <c r="H385" s="8">
        <v>0</v>
      </c>
      <c r="I385" s="250">
        <v>0</v>
      </c>
      <c r="J385" s="3">
        <v>0</v>
      </c>
      <c r="K385" s="8">
        <v>0</v>
      </c>
      <c r="L385" s="250">
        <v>0</v>
      </c>
      <c r="M385" s="3">
        <v>0</v>
      </c>
      <c r="N385" s="8">
        <v>0</v>
      </c>
      <c r="O385" s="250">
        <v>0</v>
      </c>
      <c r="P385" s="3">
        <v>0</v>
      </c>
      <c r="Q385" s="8">
        <v>0</v>
      </c>
      <c r="R385" s="250">
        <v>0</v>
      </c>
      <c r="S385" s="85">
        <f t="shared" si="62"/>
        <v>0</v>
      </c>
      <c r="T385" s="85">
        <f t="shared" si="62"/>
        <v>0</v>
      </c>
      <c r="U385" s="262">
        <v>0</v>
      </c>
      <c r="V385" s="35" t="s">
        <v>48</v>
      </c>
      <c r="W385" s="35" t="s">
        <v>48</v>
      </c>
      <c r="X385" s="35" t="s">
        <v>48</v>
      </c>
      <c r="Y385" s="35" t="s">
        <v>48</v>
      </c>
      <c r="Z385" s="35" t="s">
        <v>48</v>
      </c>
      <c r="AB385" s="48"/>
    </row>
    <row r="386" spans="2:28" ht="42" customHeight="1">
      <c r="B386" s="4" t="s">
        <v>714</v>
      </c>
      <c r="C386" s="2" t="s">
        <v>715</v>
      </c>
      <c r="D386" s="3">
        <v>0</v>
      </c>
      <c r="E386" s="8">
        <v>0</v>
      </c>
      <c r="F386" s="250">
        <v>0</v>
      </c>
      <c r="G386" s="3">
        <v>0</v>
      </c>
      <c r="H386" s="8">
        <v>0</v>
      </c>
      <c r="I386" s="250">
        <v>0</v>
      </c>
      <c r="J386" s="3">
        <v>0</v>
      </c>
      <c r="K386" s="8">
        <v>0</v>
      </c>
      <c r="L386" s="250">
        <v>0</v>
      </c>
      <c r="M386" s="3">
        <v>0</v>
      </c>
      <c r="N386" s="8">
        <v>0</v>
      </c>
      <c r="O386" s="250">
        <v>0</v>
      </c>
      <c r="P386" s="3">
        <v>0</v>
      </c>
      <c r="Q386" s="8">
        <v>0</v>
      </c>
      <c r="R386" s="250">
        <v>0</v>
      </c>
      <c r="S386" s="85">
        <f t="shared" si="62"/>
        <v>0</v>
      </c>
      <c r="T386" s="85">
        <f t="shared" si="62"/>
        <v>0</v>
      </c>
      <c r="U386" s="262">
        <v>0</v>
      </c>
      <c r="V386" s="35" t="s">
        <v>48</v>
      </c>
      <c r="W386" s="35" t="s">
        <v>48</v>
      </c>
      <c r="X386" s="35" t="s">
        <v>48</v>
      </c>
      <c r="Y386" s="35" t="s">
        <v>48</v>
      </c>
      <c r="Z386" s="35" t="s">
        <v>48</v>
      </c>
      <c r="AB386" s="48"/>
    </row>
    <row r="387" spans="2:28" ht="57" customHeight="1">
      <c r="B387" s="4" t="s">
        <v>716</v>
      </c>
      <c r="C387" s="2" t="s">
        <v>717</v>
      </c>
      <c r="D387" s="3">
        <v>0</v>
      </c>
      <c r="E387" s="8">
        <v>0</v>
      </c>
      <c r="F387" s="250">
        <v>0</v>
      </c>
      <c r="G387" s="3">
        <v>0</v>
      </c>
      <c r="H387" s="8">
        <v>0</v>
      </c>
      <c r="I387" s="250">
        <v>0</v>
      </c>
      <c r="J387" s="3">
        <v>0</v>
      </c>
      <c r="K387" s="8">
        <v>0</v>
      </c>
      <c r="L387" s="250">
        <v>0</v>
      </c>
      <c r="M387" s="3">
        <v>0</v>
      </c>
      <c r="N387" s="8">
        <v>0</v>
      </c>
      <c r="O387" s="250">
        <v>0</v>
      </c>
      <c r="P387" s="3">
        <v>0</v>
      </c>
      <c r="Q387" s="8">
        <v>0</v>
      </c>
      <c r="R387" s="250">
        <v>0</v>
      </c>
      <c r="S387" s="85">
        <f t="shared" si="62"/>
        <v>0</v>
      </c>
      <c r="T387" s="85">
        <f t="shared" si="62"/>
        <v>0</v>
      </c>
      <c r="U387" s="262">
        <v>0</v>
      </c>
      <c r="V387" s="35" t="s">
        <v>48</v>
      </c>
      <c r="W387" s="35" t="s">
        <v>48</v>
      </c>
      <c r="X387" s="35" t="s">
        <v>48</v>
      </c>
      <c r="Y387" s="35" t="s">
        <v>48</v>
      </c>
      <c r="Z387" s="35" t="s">
        <v>48</v>
      </c>
      <c r="AB387" s="48"/>
    </row>
    <row r="388" spans="2:28" ht="42.75" customHeight="1">
      <c r="B388" s="18" t="s">
        <v>718</v>
      </c>
      <c r="C388" s="249" t="s">
        <v>719</v>
      </c>
      <c r="D388" s="256">
        <f>D389</f>
        <v>0</v>
      </c>
      <c r="E388" s="257">
        <f>E389</f>
        <v>0</v>
      </c>
      <c r="F388" s="250">
        <v>0</v>
      </c>
      <c r="G388" s="256">
        <f>G389</f>
        <v>0</v>
      </c>
      <c r="H388" s="257">
        <f>H389</f>
        <v>0</v>
      </c>
      <c r="I388" s="250">
        <v>0</v>
      </c>
      <c r="J388" s="256">
        <f>J389</f>
        <v>0</v>
      </c>
      <c r="K388" s="257">
        <f>K389</f>
        <v>0</v>
      </c>
      <c r="L388" s="250">
        <v>0</v>
      </c>
      <c r="M388" s="256">
        <f>M389</f>
        <v>0</v>
      </c>
      <c r="N388" s="257">
        <f>N389</f>
        <v>0</v>
      </c>
      <c r="O388" s="250">
        <v>0</v>
      </c>
      <c r="P388" s="256">
        <f>P389</f>
        <v>0</v>
      </c>
      <c r="Q388" s="257">
        <f>Q389</f>
        <v>0</v>
      </c>
      <c r="R388" s="250">
        <v>0</v>
      </c>
      <c r="S388" s="86">
        <f t="shared" si="62"/>
        <v>0</v>
      </c>
      <c r="T388" s="86">
        <f t="shared" si="62"/>
        <v>0</v>
      </c>
      <c r="U388" s="262">
        <v>0</v>
      </c>
      <c r="V388" s="35" t="s">
        <v>48</v>
      </c>
      <c r="W388" s="35" t="s">
        <v>48</v>
      </c>
      <c r="X388" s="35" t="s">
        <v>48</v>
      </c>
      <c r="Y388" s="35" t="s">
        <v>48</v>
      </c>
      <c r="Z388" s="35" t="s">
        <v>48</v>
      </c>
      <c r="AB388" s="48"/>
    </row>
    <row r="389" spans="2:28" ht="45" customHeight="1">
      <c r="B389" s="2" t="s">
        <v>720</v>
      </c>
      <c r="C389" s="2" t="s">
        <v>721</v>
      </c>
      <c r="D389" s="3">
        <f>D390</f>
        <v>0</v>
      </c>
      <c r="E389" s="8">
        <f>E390</f>
        <v>0</v>
      </c>
      <c r="F389" s="250">
        <v>0</v>
      </c>
      <c r="G389" s="3">
        <f>G390</f>
        <v>0</v>
      </c>
      <c r="H389" s="8">
        <f>H390</f>
        <v>0</v>
      </c>
      <c r="I389" s="250">
        <v>0</v>
      </c>
      <c r="J389" s="3">
        <f>J390</f>
        <v>0</v>
      </c>
      <c r="K389" s="8">
        <f>K390</f>
        <v>0</v>
      </c>
      <c r="L389" s="250">
        <v>0</v>
      </c>
      <c r="M389" s="3">
        <f>M390</f>
        <v>0</v>
      </c>
      <c r="N389" s="8">
        <f>N390</f>
        <v>0</v>
      </c>
      <c r="O389" s="250">
        <v>0</v>
      </c>
      <c r="P389" s="3">
        <f>P390</f>
        <v>0</v>
      </c>
      <c r="Q389" s="8">
        <f>Q390</f>
        <v>0</v>
      </c>
      <c r="R389" s="250">
        <v>0</v>
      </c>
      <c r="S389" s="85">
        <f t="shared" si="62"/>
        <v>0</v>
      </c>
      <c r="T389" s="85">
        <f t="shared" si="62"/>
        <v>0</v>
      </c>
      <c r="U389" s="262">
        <v>0</v>
      </c>
      <c r="V389" s="35" t="s">
        <v>48</v>
      </c>
      <c r="W389" s="35" t="s">
        <v>48</v>
      </c>
      <c r="X389" s="35" t="s">
        <v>48</v>
      </c>
      <c r="Y389" s="35" t="s">
        <v>48</v>
      </c>
      <c r="Z389" s="35" t="s">
        <v>48</v>
      </c>
      <c r="AB389" s="48"/>
    </row>
    <row r="390" spans="2:28" ht="43.5" customHeight="1">
      <c r="B390" s="4" t="s">
        <v>722</v>
      </c>
      <c r="C390" s="2" t="s">
        <v>723</v>
      </c>
      <c r="D390" s="3">
        <v>0</v>
      </c>
      <c r="E390" s="8">
        <v>0</v>
      </c>
      <c r="F390" s="250">
        <v>0</v>
      </c>
      <c r="G390" s="3">
        <v>0</v>
      </c>
      <c r="H390" s="8">
        <v>0</v>
      </c>
      <c r="I390" s="250">
        <v>0</v>
      </c>
      <c r="J390" s="3">
        <v>0</v>
      </c>
      <c r="K390" s="8">
        <v>0</v>
      </c>
      <c r="L390" s="250">
        <v>0</v>
      </c>
      <c r="M390" s="3">
        <v>0</v>
      </c>
      <c r="N390" s="8">
        <v>0</v>
      </c>
      <c r="O390" s="250">
        <v>0</v>
      </c>
      <c r="P390" s="3">
        <v>0</v>
      </c>
      <c r="Q390" s="8">
        <v>0</v>
      </c>
      <c r="R390" s="250">
        <v>0</v>
      </c>
      <c r="S390" s="85">
        <f t="shared" si="62"/>
        <v>0</v>
      </c>
      <c r="T390" s="85">
        <f t="shared" si="62"/>
        <v>0</v>
      </c>
      <c r="U390" s="262">
        <v>0</v>
      </c>
      <c r="V390" s="35" t="s">
        <v>48</v>
      </c>
      <c r="W390" s="35" t="s">
        <v>48</v>
      </c>
      <c r="X390" s="35" t="s">
        <v>48</v>
      </c>
      <c r="Y390" s="35" t="s">
        <v>48</v>
      </c>
      <c r="Z390" s="35" t="s">
        <v>48</v>
      </c>
      <c r="AB390" s="48"/>
    </row>
    <row r="391" spans="2:28" ht="30" customHeight="1">
      <c r="B391" s="465" t="s">
        <v>1023</v>
      </c>
      <c r="C391" s="466"/>
      <c r="D391" s="102">
        <f>D355+D360+D365+D368+D374+D379+D383+D388</f>
        <v>0</v>
      </c>
      <c r="E391" s="216">
        <f>E355+E360+E365+E368+E374+E379+E383+E388</f>
        <v>0</v>
      </c>
      <c r="F391" s="207">
        <v>0</v>
      </c>
      <c r="G391" s="102">
        <f>G355+G360+G365+G368+G374+G379+G383+G388</f>
        <v>304</v>
      </c>
      <c r="H391" s="216">
        <f>H355+H360+H365+H368+H374+H379+H383+H388</f>
        <v>243.6</v>
      </c>
      <c r="I391" s="207">
        <f>H391/G391</f>
        <v>0.8013157894736842</v>
      </c>
      <c r="J391" s="102">
        <f>J355+J360+J365+J368+J374+J379+J383+J388</f>
        <v>2365.2</v>
      </c>
      <c r="K391" s="216">
        <f>K355+K360+K365+K368+K374+K379+K383+K388</f>
        <v>2188.9</v>
      </c>
      <c r="L391" s="207">
        <f>K391/J391</f>
        <v>0.9254608489768308</v>
      </c>
      <c r="M391" s="102">
        <f>M355+M360+M365+M368+M374+M379+M383+M388</f>
        <v>0</v>
      </c>
      <c r="N391" s="216">
        <f>N355+N360+N365+N368+N374+N379+N383+N388</f>
        <v>0</v>
      </c>
      <c r="O391" s="207">
        <v>0</v>
      </c>
      <c r="P391" s="102">
        <f>P355+P360+P365+P368+P374+P379+P383+P388</f>
        <v>0</v>
      </c>
      <c r="Q391" s="216">
        <f>Q355+Q360+Q365+Q368+Q374+Q379+Q383+Q388</f>
        <v>0</v>
      </c>
      <c r="R391" s="207">
        <v>0</v>
      </c>
      <c r="S391" s="102">
        <f>D391+G391+J391+M391+P391</f>
        <v>2669.2</v>
      </c>
      <c r="T391" s="102">
        <f>E391+H391+K391+N391+Q391</f>
        <v>2432.5</v>
      </c>
      <c r="U391" s="207">
        <f>T391/S391</f>
        <v>0.9113217443428744</v>
      </c>
      <c r="V391" s="35" t="s">
        <v>48</v>
      </c>
      <c r="W391" s="35" t="s">
        <v>48</v>
      </c>
      <c r="X391" s="35" t="s">
        <v>48</v>
      </c>
      <c r="Y391" s="35" t="s">
        <v>48</v>
      </c>
      <c r="Z391" s="35" t="s">
        <v>48</v>
      </c>
      <c r="AB391" s="48"/>
    </row>
    <row r="392" spans="2:28" ht="68.25" customHeight="1">
      <c r="B392" s="352" t="s">
        <v>0</v>
      </c>
      <c r="C392" s="352" t="s">
        <v>1</v>
      </c>
      <c r="D392" s="339" t="s">
        <v>55</v>
      </c>
      <c r="E392" s="370"/>
      <c r="F392" s="348"/>
      <c r="G392" s="346" t="s">
        <v>28</v>
      </c>
      <c r="H392" s="347"/>
      <c r="I392" s="348"/>
      <c r="J392" s="346" t="s">
        <v>31</v>
      </c>
      <c r="K392" s="347"/>
      <c r="L392" s="348"/>
      <c r="M392" s="376" t="s">
        <v>154</v>
      </c>
      <c r="N392" s="347"/>
      <c r="O392" s="348"/>
      <c r="P392" s="346" t="s">
        <v>32</v>
      </c>
      <c r="Q392" s="347"/>
      <c r="R392" s="348"/>
      <c r="S392" s="395" t="s">
        <v>46</v>
      </c>
      <c r="T392" s="396"/>
      <c r="U392" s="397"/>
      <c r="V392" s="326" t="s">
        <v>33</v>
      </c>
      <c r="W392" s="326" t="s">
        <v>34</v>
      </c>
      <c r="X392" s="326" t="s">
        <v>35</v>
      </c>
      <c r="Y392" s="325" t="s">
        <v>363</v>
      </c>
      <c r="Z392" s="325" t="s">
        <v>364</v>
      </c>
      <c r="AB392" s="48"/>
    </row>
    <row r="393" spans="2:28" ht="56.25" customHeight="1">
      <c r="B393" s="366"/>
      <c r="C393" s="392"/>
      <c r="D393" s="90" t="s">
        <v>362</v>
      </c>
      <c r="E393" s="90" t="s">
        <v>3</v>
      </c>
      <c r="F393" s="90" t="s">
        <v>293</v>
      </c>
      <c r="G393" s="90" t="s">
        <v>362</v>
      </c>
      <c r="H393" s="195" t="s">
        <v>3</v>
      </c>
      <c r="I393" s="90" t="s">
        <v>293</v>
      </c>
      <c r="J393" s="90" t="s">
        <v>362</v>
      </c>
      <c r="K393" s="90" t="s">
        <v>3</v>
      </c>
      <c r="L393" s="90" t="s">
        <v>293</v>
      </c>
      <c r="M393" s="90" t="s">
        <v>362</v>
      </c>
      <c r="N393" s="90" t="s">
        <v>3</v>
      </c>
      <c r="O393" s="90" t="s">
        <v>293</v>
      </c>
      <c r="P393" s="90" t="s">
        <v>362</v>
      </c>
      <c r="Q393" s="90" t="s">
        <v>3</v>
      </c>
      <c r="R393" s="90" t="s">
        <v>293</v>
      </c>
      <c r="S393" s="90" t="s">
        <v>362</v>
      </c>
      <c r="T393" s="90" t="s">
        <v>3</v>
      </c>
      <c r="U393" s="90" t="s">
        <v>293</v>
      </c>
      <c r="V393" s="324"/>
      <c r="W393" s="324"/>
      <c r="X393" s="324"/>
      <c r="Y393" s="324"/>
      <c r="Z393" s="324"/>
      <c r="AB393" s="48"/>
    </row>
    <row r="394" spans="2:28" ht="14.25" customHeight="1">
      <c r="B394" s="195" t="s">
        <v>4</v>
      </c>
      <c r="C394" s="6" t="s">
        <v>5</v>
      </c>
      <c r="D394" s="6" t="s">
        <v>6</v>
      </c>
      <c r="E394" s="6" t="s">
        <v>79</v>
      </c>
      <c r="F394" s="6" t="s">
        <v>7</v>
      </c>
      <c r="G394" s="6" t="s">
        <v>8</v>
      </c>
      <c r="H394" s="6" t="s">
        <v>128</v>
      </c>
      <c r="I394" s="6" t="s">
        <v>129</v>
      </c>
      <c r="J394" s="6" t="s">
        <v>29</v>
      </c>
      <c r="K394" s="6" t="s">
        <v>130</v>
      </c>
      <c r="L394" s="6" t="s">
        <v>131</v>
      </c>
      <c r="M394" s="6" t="s">
        <v>30</v>
      </c>
      <c r="N394" s="6" t="s">
        <v>132</v>
      </c>
      <c r="O394" s="6" t="s">
        <v>133</v>
      </c>
      <c r="P394" s="6" t="s">
        <v>112</v>
      </c>
      <c r="Q394" s="6" t="s">
        <v>134</v>
      </c>
      <c r="R394" s="6" t="s">
        <v>135</v>
      </c>
      <c r="S394" s="6" t="s">
        <v>155</v>
      </c>
      <c r="T394" s="6" t="s">
        <v>156</v>
      </c>
      <c r="U394" s="6" t="s">
        <v>56</v>
      </c>
      <c r="V394" s="6" t="s">
        <v>300</v>
      </c>
      <c r="W394" s="6" t="s">
        <v>301</v>
      </c>
      <c r="X394" s="6" t="s">
        <v>302</v>
      </c>
      <c r="Y394" s="6" t="s">
        <v>69</v>
      </c>
      <c r="Z394" s="6" t="s">
        <v>328</v>
      </c>
      <c r="AB394" s="48"/>
    </row>
    <row r="395" spans="2:28" ht="26.25" customHeight="1">
      <c r="B395" s="321" t="s">
        <v>1022</v>
      </c>
      <c r="C395" s="322"/>
      <c r="D395" s="322"/>
      <c r="E395" s="322"/>
      <c r="F395" s="322"/>
      <c r="G395" s="322"/>
      <c r="H395" s="322"/>
      <c r="I395" s="322"/>
      <c r="J395" s="322"/>
      <c r="K395" s="322"/>
      <c r="L395" s="322"/>
      <c r="M395" s="322"/>
      <c r="N395" s="322"/>
      <c r="O395" s="322"/>
      <c r="P395" s="322"/>
      <c r="Q395" s="322"/>
      <c r="R395" s="322"/>
      <c r="S395" s="322"/>
      <c r="T395" s="322"/>
      <c r="U395" s="322"/>
      <c r="V395" s="322"/>
      <c r="W395" s="322"/>
      <c r="X395" s="322"/>
      <c r="Y395" s="322"/>
      <c r="Z395" s="322"/>
      <c r="AB395" s="48"/>
    </row>
    <row r="396" spans="2:28" ht="37.5" customHeight="1">
      <c r="B396" s="18" t="s">
        <v>38</v>
      </c>
      <c r="C396" s="80" t="s">
        <v>167</v>
      </c>
      <c r="D396" s="86">
        <f>D397+D398+D399+D400+D401</f>
        <v>0</v>
      </c>
      <c r="E396" s="86">
        <f>E397+E398+E399+E400+E401</f>
        <v>0</v>
      </c>
      <c r="F396" s="250">
        <v>0</v>
      </c>
      <c r="G396" s="86">
        <f>G397+G398+G399+G400+G401</f>
        <v>0</v>
      </c>
      <c r="H396" s="86">
        <f>H397+H398+H399+H400+H401</f>
        <v>0</v>
      </c>
      <c r="I396" s="250">
        <v>0</v>
      </c>
      <c r="J396" s="86">
        <f>J397+J398+J399+J400+J401</f>
        <v>50</v>
      </c>
      <c r="K396" s="86">
        <f>K397+K398+K399+K400+K401</f>
        <v>50</v>
      </c>
      <c r="L396" s="250">
        <f>K396/J396</f>
        <v>1</v>
      </c>
      <c r="M396" s="86">
        <f>M397+M398+M399+M400+M401</f>
        <v>0</v>
      </c>
      <c r="N396" s="86">
        <f>N397+N398+N399+N400+N401</f>
        <v>0</v>
      </c>
      <c r="O396" s="250">
        <v>0</v>
      </c>
      <c r="P396" s="86">
        <f>P397+P398+P399+P400+P401</f>
        <v>0</v>
      </c>
      <c r="Q396" s="86">
        <f>Q397+Q398+Q399+Q400+Q401</f>
        <v>0</v>
      </c>
      <c r="R396" s="250">
        <v>0</v>
      </c>
      <c r="S396" s="68">
        <f>D396+G396+J396+M396+P396</f>
        <v>50</v>
      </c>
      <c r="T396" s="68">
        <f>E396+H396+K396+N396+Q396</f>
        <v>50</v>
      </c>
      <c r="U396" s="250">
        <f>T396/S396</f>
        <v>1</v>
      </c>
      <c r="V396" s="35" t="s">
        <v>168</v>
      </c>
      <c r="W396" s="35" t="s">
        <v>81</v>
      </c>
      <c r="X396" s="36">
        <v>5</v>
      </c>
      <c r="Y396" s="36">
        <v>5</v>
      </c>
      <c r="Z396" s="36">
        <v>5</v>
      </c>
      <c r="AA396" s="275"/>
      <c r="AB396" s="48"/>
    </row>
    <row r="397" spans="2:28" ht="49.5" customHeight="1">
      <c r="B397" s="4" t="s">
        <v>305</v>
      </c>
      <c r="C397" s="2" t="s">
        <v>160</v>
      </c>
      <c r="D397" s="3">
        <v>0</v>
      </c>
      <c r="E397" s="3">
        <v>0</v>
      </c>
      <c r="F397" s="250">
        <v>0</v>
      </c>
      <c r="G397" s="3">
        <v>0</v>
      </c>
      <c r="H397" s="3">
        <v>0</v>
      </c>
      <c r="I397" s="250">
        <v>0</v>
      </c>
      <c r="J397" s="3">
        <v>10</v>
      </c>
      <c r="K397" s="3">
        <v>10</v>
      </c>
      <c r="L397" s="250">
        <f>K397/J397</f>
        <v>1</v>
      </c>
      <c r="M397" s="3">
        <v>0</v>
      </c>
      <c r="N397" s="3">
        <v>0</v>
      </c>
      <c r="O397" s="250">
        <v>0</v>
      </c>
      <c r="P397" s="3">
        <v>0</v>
      </c>
      <c r="Q397" s="3">
        <v>0</v>
      </c>
      <c r="R397" s="250">
        <v>0</v>
      </c>
      <c r="S397" s="67">
        <f aca="true" t="shared" si="64" ref="S397:S411">D397+G397+J397+M397+P397</f>
        <v>10</v>
      </c>
      <c r="T397" s="67">
        <f aca="true" t="shared" si="65" ref="T397:T411">E397+H397+K397+N397+Q397</f>
        <v>10</v>
      </c>
      <c r="U397" s="250">
        <f aca="true" t="shared" si="66" ref="U397:U411">T397/S397</f>
        <v>1</v>
      </c>
      <c r="V397" s="35" t="s">
        <v>169</v>
      </c>
      <c r="W397" s="35" t="s">
        <v>68</v>
      </c>
      <c r="X397" s="36" t="s">
        <v>749</v>
      </c>
      <c r="Y397" s="36">
        <v>7.2</v>
      </c>
      <c r="Z397" s="36">
        <v>7.2</v>
      </c>
      <c r="AB397" s="48"/>
    </row>
    <row r="398" spans="2:28" ht="61.5" customHeight="1">
      <c r="B398" s="4" t="s">
        <v>307</v>
      </c>
      <c r="C398" s="2" t="s">
        <v>161</v>
      </c>
      <c r="D398" s="3">
        <v>0</v>
      </c>
      <c r="E398" s="3">
        <v>0</v>
      </c>
      <c r="F398" s="250">
        <v>0</v>
      </c>
      <c r="G398" s="3">
        <v>0</v>
      </c>
      <c r="H398" s="3">
        <v>0</v>
      </c>
      <c r="I398" s="250">
        <v>0</v>
      </c>
      <c r="J398" s="3">
        <v>0</v>
      </c>
      <c r="K398" s="3">
        <v>0</v>
      </c>
      <c r="L398" s="250">
        <v>0</v>
      </c>
      <c r="M398" s="3">
        <v>0</v>
      </c>
      <c r="N398" s="3">
        <v>0</v>
      </c>
      <c r="O398" s="250">
        <v>0</v>
      </c>
      <c r="P398" s="3">
        <v>0</v>
      </c>
      <c r="Q398" s="3">
        <v>0</v>
      </c>
      <c r="R398" s="250">
        <v>0</v>
      </c>
      <c r="S398" s="67">
        <f t="shared" si="64"/>
        <v>0</v>
      </c>
      <c r="T398" s="67">
        <f t="shared" si="65"/>
        <v>0</v>
      </c>
      <c r="U398" s="250">
        <v>0</v>
      </c>
      <c r="V398" s="35" t="s">
        <v>750</v>
      </c>
      <c r="W398" s="35" t="s">
        <v>43</v>
      </c>
      <c r="X398" s="36">
        <v>120</v>
      </c>
      <c r="Y398" s="36">
        <v>182</v>
      </c>
      <c r="Z398" s="36">
        <v>184</v>
      </c>
      <c r="AA398" s="275"/>
      <c r="AB398" s="48"/>
    </row>
    <row r="399" spans="2:28" ht="49.5" customHeight="1">
      <c r="B399" s="4" t="s">
        <v>308</v>
      </c>
      <c r="C399" s="2" t="s">
        <v>744</v>
      </c>
      <c r="D399" s="3">
        <v>0</v>
      </c>
      <c r="E399" s="3">
        <v>0</v>
      </c>
      <c r="F399" s="250">
        <v>0</v>
      </c>
      <c r="G399" s="3">
        <v>0</v>
      </c>
      <c r="H399" s="3">
        <v>0</v>
      </c>
      <c r="I399" s="250">
        <v>0</v>
      </c>
      <c r="J399" s="3">
        <v>0</v>
      </c>
      <c r="K399" s="3">
        <v>0</v>
      </c>
      <c r="L399" s="250">
        <v>0</v>
      </c>
      <c r="M399" s="3">
        <v>0</v>
      </c>
      <c r="N399" s="3">
        <v>0</v>
      </c>
      <c r="O399" s="250">
        <v>0</v>
      </c>
      <c r="P399" s="3">
        <v>0</v>
      </c>
      <c r="Q399" s="3">
        <v>0</v>
      </c>
      <c r="R399" s="250">
        <v>0</v>
      </c>
      <c r="S399" s="67">
        <f t="shared" si="64"/>
        <v>0</v>
      </c>
      <c r="T399" s="67">
        <f t="shared" si="65"/>
        <v>0</v>
      </c>
      <c r="U399" s="250">
        <v>0</v>
      </c>
      <c r="V399" s="35" t="s">
        <v>751</v>
      </c>
      <c r="W399" s="35" t="s">
        <v>43</v>
      </c>
      <c r="X399" s="36">
        <v>100</v>
      </c>
      <c r="Y399" s="36">
        <v>100</v>
      </c>
      <c r="Z399" s="36">
        <v>100</v>
      </c>
      <c r="AA399" s="275"/>
      <c r="AB399" s="48"/>
    </row>
    <row r="400" spans="2:28" ht="39" customHeight="1">
      <c r="B400" s="4" t="s">
        <v>310</v>
      </c>
      <c r="C400" s="2" t="s">
        <v>745</v>
      </c>
      <c r="D400" s="3">
        <v>0</v>
      </c>
      <c r="E400" s="3">
        <v>0</v>
      </c>
      <c r="F400" s="250">
        <v>0</v>
      </c>
      <c r="G400" s="3">
        <v>0</v>
      </c>
      <c r="H400" s="3">
        <v>0</v>
      </c>
      <c r="I400" s="250">
        <v>0</v>
      </c>
      <c r="J400" s="3">
        <v>22</v>
      </c>
      <c r="K400" s="3">
        <v>22</v>
      </c>
      <c r="L400" s="250">
        <f>K400/J400</f>
        <v>1</v>
      </c>
      <c r="M400" s="3">
        <v>0</v>
      </c>
      <c r="N400" s="3">
        <v>0</v>
      </c>
      <c r="O400" s="250">
        <v>0</v>
      </c>
      <c r="P400" s="3">
        <v>0</v>
      </c>
      <c r="Q400" s="3">
        <v>0</v>
      </c>
      <c r="R400" s="250">
        <v>0</v>
      </c>
      <c r="S400" s="67">
        <f t="shared" si="64"/>
        <v>22</v>
      </c>
      <c r="T400" s="67">
        <f t="shared" si="65"/>
        <v>22</v>
      </c>
      <c r="U400" s="250">
        <f t="shared" si="66"/>
        <v>1</v>
      </c>
      <c r="V400" s="35" t="s">
        <v>172</v>
      </c>
      <c r="W400" s="35" t="s">
        <v>118</v>
      </c>
      <c r="X400" s="36">
        <v>30</v>
      </c>
      <c r="Y400" s="36">
        <v>30</v>
      </c>
      <c r="Z400" s="36">
        <v>30</v>
      </c>
      <c r="AA400" s="275"/>
      <c r="AB400" s="48"/>
    </row>
    <row r="401" spans="2:28" ht="46.5" customHeight="1">
      <c r="B401" s="4" t="s">
        <v>312</v>
      </c>
      <c r="C401" s="2" t="s">
        <v>162</v>
      </c>
      <c r="D401" s="3">
        <v>0</v>
      </c>
      <c r="E401" s="3">
        <v>0</v>
      </c>
      <c r="F401" s="250">
        <v>0</v>
      </c>
      <c r="G401" s="3">
        <v>0</v>
      </c>
      <c r="H401" s="3">
        <v>0</v>
      </c>
      <c r="I401" s="250">
        <v>0</v>
      </c>
      <c r="J401" s="3">
        <v>18</v>
      </c>
      <c r="K401" s="3">
        <v>18</v>
      </c>
      <c r="L401" s="250">
        <f>K401/J401</f>
        <v>1</v>
      </c>
      <c r="M401" s="3">
        <v>0</v>
      </c>
      <c r="N401" s="3">
        <v>0</v>
      </c>
      <c r="O401" s="250">
        <v>0</v>
      </c>
      <c r="P401" s="3">
        <v>0</v>
      </c>
      <c r="Q401" s="3">
        <v>0</v>
      </c>
      <c r="R401" s="250">
        <v>0</v>
      </c>
      <c r="S401" s="67">
        <f t="shared" si="64"/>
        <v>18</v>
      </c>
      <c r="T401" s="67">
        <f t="shared" si="65"/>
        <v>18</v>
      </c>
      <c r="U401" s="250">
        <f t="shared" si="66"/>
        <v>1</v>
      </c>
      <c r="V401" s="35" t="s">
        <v>171</v>
      </c>
      <c r="W401" s="35" t="s">
        <v>43</v>
      </c>
      <c r="X401" s="36">
        <v>60</v>
      </c>
      <c r="Y401" s="36">
        <v>65</v>
      </c>
      <c r="Z401" s="36">
        <v>65</v>
      </c>
      <c r="AA401" s="275"/>
      <c r="AB401" s="48"/>
    </row>
    <row r="402" spans="2:28" ht="60" customHeight="1">
      <c r="B402" s="18" t="s">
        <v>39</v>
      </c>
      <c r="C402" s="80" t="s">
        <v>170</v>
      </c>
      <c r="D402" s="86">
        <f>D403+D404+D405+D406+D407</f>
        <v>0</v>
      </c>
      <c r="E402" s="86">
        <f>E403+E404+E405+E406+E407</f>
        <v>0</v>
      </c>
      <c r="F402" s="250">
        <v>0</v>
      </c>
      <c r="G402" s="86">
        <f>G403+G404+G405+G406+G407</f>
        <v>4577.6</v>
      </c>
      <c r="H402" s="86">
        <f>H403+H404+H405+H406+H407</f>
        <v>0</v>
      </c>
      <c r="I402" s="250">
        <v>0</v>
      </c>
      <c r="J402" s="86">
        <f>J403+J404+J405+J406+J407</f>
        <v>809.5</v>
      </c>
      <c r="K402" s="86">
        <f>K403+K404+K405+K406+K407</f>
        <v>764.7099999999999</v>
      </c>
      <c r="L402" s="250">
        <f>K402/J402</f>
        <v>0.9446695491043853</v>
      </c>
      <c r="M402" s="86">
        <f>M403+M404+M405+M406+M407</f>
        <v>0</v>
      </c>
      <c r="N402" s="86">
        <f>N403+N404+N405+N406+N407</f>
        <v>0</v>
      </c>
      <c r="O402" s="250">
        <v>0</v>
      </c>
      <c r="P402" s="86">
        <f>P403+P404+P405+P406+P407</f>
        <v>0</v>
      </c>
      <c r="Q402" s="86">
        <f>Q403+Q404+Q405+Q406+Q407</f>
        <v>0</v>
      </c>
      <c r="R402" s="250">
        <v>0</v>
      </c>
      <c r="S402" s="68">
        <f>D402+G402+J402+M402+P402</f>
        <v>5387.1</v>
      </c>
      <c r="T402" s="68">
        <f>E402+H402+K402+N402+Q402</f>
        <v>764.7099999999999</v>
      </c>
      <c r="U402" s="250">
        <f t="shared" si="66"/>
        <v>0.1419520706873828</v>
      </c>
      <c r="V402" s="35" t="s">
        <v>173</v>
      </c>
      <c r="W402" s="35" t="s">
        <v>43</v>
      </c>
      <c r="X402" s="36">
        <v>100</v>
      </c>
      <c r="Y402" s="36">
        <v>100</v>
      </c>
      <c r="Z402" s="36">
        <v>100</v>
      </c>
      <c r="AA402" s="275"/>
      <c r="AB402" s="48"/>
    </row>
    <row r="403" spans="2:28" ht="35.25" customHeight="1">
      <c r="B403" s="4" t="s">
        <v>347</v>
      </c>
      <c r="C403" s="2" t="s">
        <v>746</v>
      </c>
      <c r="D403" s="3">
        <v>0</v>
      </c>
      <c r="E403" s="3">
        <v>0</v>
      </c>
      <c r="F403" s="250">
        <v>0</v>
      </c>
      <c r="G403" s="3">
        <v>0</v>
      </c>
      <c r="H403" s="3">
        <v>0</v>
      </c>
      <c r="I403" s="250">
        <v>0</v>
      </c>
      <c r="J403" s="3">
        <v>763.3</v>
      </c>
      <c r="K403" s="3">
        <v>763.3</v>
      </c>
      <c r="L403" s="250">
        <f>K403/J403</f>
        <v>1</v>
      </c>
      <c r="M403" s="3">
        <v>0</v>
      </c>
      <c r="N403" s="3">
        <v>0</v>
      </c>
      <c r="O403" s="250">
        <v>0</v>
      </c>
      <c r="P403" s="3">
        <v>0</v>
      </c>
      <c r="Q403" s="3">
        <v>0</v>
      </c>
      <c r="R403" s="250">
        <v>0</v>
      </c>
      <c r="S403" s="68">
        <f t="shared" si="64"/>
        <v>763.3</v>
      </c>
      <c r="T403" s="68">
        <f t="shared" si="65"/>
        <v>763.3</v>
      </c>
      <c r="U403" s="250">
        <f t="shared" si="66"/>
        <v>1</v>
      </c>
      <c r="V403" s="35" t="s">
        <v>174</v>
      </c>
      <c r="W403" s="35" t="s">
        <v>43</v>
      </c>
      <c r="X403" s="36">
        <v>10</v>
      </c>
      <c r="Y403" s="36">
        <v>15</v>
      </c>
      <c r="Z403" s="36">
        <v>15</v>
      </c>
      <c r="AA403" s="275"/>
      <c r="AB403" s="48"/>
    </row>
    <row r="404" spans="2:28" ht="45.75" customHeight="1">
      <c r="B404" s="4" t="s">
        <v>417</v>
      </c>
      <c r="C404" s="2" t="s">
        <v>163</v>
      </c>
      <c r="D404" s="3">
        <v>0</v>
      </c>
      <c r="E404" s="3">
        <v>0</v>
      </c>
      <c r="F404" s="250">
        <v>0</v>
      </c>
      <c r="G404" s="3">
        <v>0</v>
      </c>
      <c r="H404" s="3">
        <v>0</v>
      </c>
      <c r="I404" s="250">
        <v>0</v>
      </c>
      <c r="J404" s="3">
        <v>0</v>
      </c>
      <c r="K404" s="3">
        <v>0</v>
      </c>
      <c r="L404" s="250">
        <v>0</v>
      </c>
      <c r="M404" s="3">
        <v>0</v>
      </c>
      <c r="N404" s="3">
        <v>0</v>
      </c>
      <c r="O404" s="250">
        <v>0</v>
      </c>
      <c r="P404" s="3">
        <v>0</v>
      </c>
      <c r="Q404" s="3">
        <v>0</v>
      </c>
      <c r="R404" s="250">
        <v>0</v>
      </c>
      <c r="S404" s="67">
        <f t="shared" si="64"/>
        <v>0</v>
      </c>
      <c r="T404" s="67">
        <f t="shared" si="65"/>
        <v>0</v>
      </c>
      <c r="U404" s="250">
        <v>0</v>
      </c>
      <c r="V404" s="35" t="s">
        <v>752</v>
      </c>
      <c r="W404" s="35" t="s">
        <v>118</v>
      </c>
      <c r="X404" s="36">
        <v>0</v>
      </c>
      <c r="Y404" s="36">
        <v>0</v>
      </c>
      <c r="Z404" s="36">
        <v>0</v>
      </c>
      <c r="AA404" s="275"/>
      <c r="AB404" s="48"/>
    </row>
    <row r="405" spans="2:28" ht="37.5" customHeight="1">
      <c r="B405" s="4" t="s">
        <v>495</v>
      </c>
      <c r="C405" s="2" t="s">
        <v>164</v>
      </c>
      <c r="D405" s="3">
        <v>0</v>
      </c>
      <c r="E405" s="3">
        <v>0</v>
      </c>
      <c r="F405" s="250">
        <v>0</v>
      </c>
      <c r="G405" s="3">
        <v>4577.6</v>
      </c>
      <c r="H405" s="3">
        <v>0</v>
      </c>
      <c r="I405" s="250">
        <v>0</v>
      </c>
      <c r="J405" s="3">
        <v>46.2</v>
      </c>
      <c r="K405" s="3">
        <v>1.41</v>
      </c>
      <c r="L405" s="250">
        <f>K405/J405</f>
        <v>0.030519480519480516</v>
      </c>
      <c r="M405" s="3">
        <v>0</v>
      </c>
      <c r="N405" s="3">
        <v>0</v>
      </c>
      <c r="O405" s="250">
        <v>0</v>
      </c>
      <c r="P405" s="3">
        <v>0</v>
      </c>
      <c r="Q405" s="3">
        <v>0</v>
      </c>
      <c r="R405" s="250">
        <v>0</v>
      </c>
      <c r="S405" s="67">
        <f t="shared" si="64"/>
        <v>4623.8</v>
      </c>
      <c r="T405" s="67">
        <f t="shared" si="65"/>
        <v>1.41</v>
      </c>
      <c r="U405" s="250">
        <f t="shared" si="66"/>
        <v>0.0003049439854664994</v>
      </c>
      <c r="V405" s="38" t="s">
        <v>48</v>
      </c>
      <c r="W405" s="38" t="s">
        <v>48</v>
      </c>
      <c r="X405" s="38" t="s">
        <v>48</v>
      </c>
      <c r="Y405" s="38" t="s">
        <v>48</v>
      </c>
      <c r="Z405" s="38" t="s">
        <v>48</v>
      </c>
      <c r="AB405" s="48"/>
    </row>
    <row r="406" spans="2:28" ht="34.5" customHeight="1">
      <c r="B406" s="4" t="s">
        <v>497</v>
      </c>
      <c r="C406" s="2" t="s">
        <v>165</v>
      </c>
      <c r="D406" s="3">
        <v>0</v>
      </c>
      <c r="E406" s="3">
        <v>0</v>
      </c>
      <c r="F406" s="250">
        <v>0</v>
      </c>
      <c r="G406" s="3">
        <v>0</v>
      </c>
      <c r="H406" s="3">
        <v>0</v>
      </c>
      <c r="I406" s="250">
        <v>0</v>
      </c>
      <c r="J406" s="3">
        <v>0</v>
      </c>
      <c r="K406" s="3">
        <v>0</v>
      </c>
      <c r="L406" s="250">
        <v>0</v>
      </c>
      <c r="M406" s="3">
        <v>0</v>
      </c>
      <c r="N406" s="3">
        <v>0</v>
      </c>
      <c r="O406" s="250">
        <v>0</v>
      </c>
      <c r="P406" s="3">
        <v>0</v>
      </c>
      <c r="Q406" s="3">
        <v>0</v>
      </c>
      <c r="R406" s="250">
        <v>0</v>
      </c>
      <c r="S406" s="67">
        <f t="shared" si="64"/>
        <v>0</v>
      </c>
      <c r="T406" s="67">
        <f t="shared" si="65"/>
        <v>0</v>
      </c>
      <c r="U406" s="250">
        <v>0</v>
      </c>
      <c r="V406" s="38" t="s">
        <v>48</v>
      </c>
      <c r="W406" s="38" t="s">
        <v>48</v>
      </c>
      <c r="X406" s="38" t="s">
        <v>48</v>
      </c>
      <c r="Y406" s="38" t="s">
        <v>48</v>
      </c>
      <c r="Z406" s="38" t="s">
        <v>48</v>
      </c>
      <c r="AB406" s="48"/>
    </row>
    <row r="407" spans="2:28" ht="36" customHeight="1">
      <c r="B407" s="4" t="s">
        <v>508</v>
      </c>
      <c r="C407" s="2" t="s">
        <v>166</v>
      </c>
      <c r="D407" s="3">
        <v>0</v>
      </c>
      <c r="E407" s="3">
        <v>0</v>
      </c>
      <c r="F407" s="250">
        <v>0</v>
      </c>
      <c r="G407" s="3">
        <v>0</v>
      </c>
      <c r="H407" s="3">
        <v>0</v>
      </c>
      <c r="I407" s="250">
        <v>0</v>
      </c>
      <c r="J407" s="3">
        <v>0</v>
      </c>
      <c r="K407" s="3">
        <v>0</v>
      </c>
      <c r="L407" s="250">
        <v>0</v>
      </c>
      <c r="M407" s="3">
        <v>0</v>
      </c>
      <c r="N407" s="3">
        <v>0</v>
      </c>
      <c r="O407" s="250">
        <v>0</v>
      </c>
      <c r="P407" s="3">
        <v>0</v>
      </c>
      <c r="Q407" s="3">
        <v>0</v>
      </c>
      <c r="R407" s="250">
        <v>0</v>
      </c>
      <c r="S407" s="67">
        <f t="shared" si="64"/>
        <v>0</v>
      </c>
      <c r="T407" s="67">
        <f t="shared" si="65"/>
        <v>0</v>
      </c>
      <c r="U407" s="250">
        <v>0</v>
      </c>
      <c r="V407" s="38" t="s">
        <v>48</v>
      </c>
      <c r="W407" s="38" t="s">
        <v>48</v>
      </c>
      <c r="X407" s="38" t="s">
        <v>48</v>
      </c>
      <c r="Y407" s="38" t="s">
        <v>48</v>
      </c>
      <c r="Z407" s="38" t="s">
        <v>48</v>
      </c>
      <c r="AB407" s="48"/>
    </row>
    <row r="408" spans="2:28" ht="50.25" customHeight="1">
      <c r="B408" s="18" t="s">
        <v>41</v>
      </c>
      <c r="C408" s="80" t="s">
        <v>175</v>
      </c>
      <c r="D408" s="67">
        <f>D409+D410</f>
        <v>0</v>
      </c>
      <c r="E408" s="67">
        <f>E409+E410</f>
        <v>0</v>
      </c>
      <c r="F408" s="250">
        <v>0</v>
      </c>
      <c r="G408" s="67">
        <f>G409+G410</f>
        <v>0</v>
      </c>
      <c r="H408" s="67">
        <f>H409+H410</f>
        <v>0</v>
      </c>
      <c r="I408" s="250">
        <v>0</v>
      </c>
      <c r="J408" s="67">
        <f>J409+J410</f>
        <v>1500</v>
      </c>
      <c r="K408" s="67">
        <f>K409+K410</f>
        <v>0</v>
      </c>
      <c r="L408" s="250">
        <f>K408/J408</f>
        <v>0</v>
      </c>
      <c r="M408" s="67">
        <f>M409+M410</f>
        <v>0</v>
      </c>
      <c r="N408" s="67">
        <f>N409+N410</f>
        <v>0</v>
      </c>
      <c r="O408" s="250">
        <v>0</v>
      </c>
      <c r="P408" s="67">
        <f>P409+P410</f>
        <v>0</v>
      </c>
      <c r="Q408" s="67">
        <f>Q409+Q410</f>
        <v>0</v>
      </c>
      <c r="R408" s="250">
        <v>0</v>
      </c>
      <c r="S408" s="67">
        <f t="shared" si="64"/>
        <v>1500</v>
      </c>
      <c r="T408" s="67">
        <f t="shared" si="65"/>
        <v>0</v>
      </c>
      <c r="U408" s="250">
        <f t="shared" si="66"/>
        <v>0</v>
      </c>
      <c r="V408" s="38" t="s">
        <v>48</v>
      </c>
      <c r="W408" s="38" t="s">
        <v>48</v>
      </c>
      <c r="X408" s="38" t="s">
        <v>48</v>
      </c>
      <c r="Y408" s="38" t="s">
        <v>48</v>
      </c>
      <c r="Z408" s="38" t="s">
        <v>48</v>
      </c>
      <c r="AB408" s="48"/>
    </row>
    <row r="409" spans="2:28" ht="35.25" customHeight="1">
      <c r="B409" s="4" t="s">
        <v>420</v>
      </c>
      <c r="C409" s="2" t="s">
        <v>747</v>
      </c>
      <c r="D409" s="3">
        <v>0</v>
      </c>
      <c r="E409" s="3">
        <v>0</v>
      </c>
      <c r="F409" s="250">
        <v>0</v>
      </c>
      <c r="G409" s="3">
        <v>0</v>
      </c>
      <c r="H409" s="3">
        <v>0</v>
      </c>
      <c r="I409" s="250">
        <v>0</v>
      </c>
      <c r="J409" s="3">
        <v>0</v>
      </c>
      <c r="K409" s="3">
        <v>0</v>
      </c>
      <c r="L409" s="250">
        <v>0</v>
      </c>
      <c r="M409" s="3">
        <v>0</v>
      </c>
      <c r="N409" s="3">
        <v>0</v>
      </c>
      <c r="O409" s="250">
        <v>0</v>
      </c>
      <c r="P409" s="3">
        <v>0</v>
      </c>
      <c r="Q409" s="3">
        <v>0</v>
      </c>
      <c r="R409" s="250">
        <v>0</v>
      </c>
      <c r="S409" s="68">
        <f>D409+G409+J409+M409+P409</f>
        <v>0</v>
      </c>
      <c r="T409" s="68">
        <f>E409+H409+K409+N409+Q409</f>
        <v>0</v>
      </c>
      <c r="U409" s="250">
        <v>0</v>
      </c>
      <c r="V409" s="38" t="s">
        <v>48</v>
      </c>
      <c r="W409" s="38" t="s">
        <v>48</v>
      </c>
      <c r="X409" s="38" t="s">
        <v>48</v>
      </c>
      <c r="Y409" s="38" t="s">
        <v>48</v>
      </c>
      <c r="Z409" s="38" t="s">
        <v>48</v>
      </c>
      <c r="AB409" s="48"/>
    </row>
    <row r="410" spans="2:28" ht="38.25" customHeight="1">
      <c r="B410" s="248" t="s">
        <v>500</v>
      </c>
      <c r="C410" s="22" t="s">
        <v>748</v>
      </c>
      <c r="D410" s="21">
        <v>0</v>
      </c>
      <c r="E410" s="21">
        <v>0</v>
      </c>
      <c r="F410" s="286">
        <v>0</v>
      </c>
      <c r="G410" s="21">
        <v>0</v>
      </c>
      <c r="H410" s="21">
        <v>0</v>
      </c>
      <c r="I410" s="286">
        <v>0</v>
      </c>
      <c r="J410" s="21">
        <v>1500</v>
      </c>
      <c r="K410" s="21">
        <v>0</v>
      </c>
      <c r="L410" s="286">
        <v>0</v>
      </c>
      <c r="M410" s="21">
        <v>0</v>
      </c>
      <c r="N410" s="21">
        <v>0</v>
      </c>
      <c r="O410" s="286">
        <v>0</v>
      </c>
      <c r="P410" s="21">
        <v>0</v>
      </c>
      <c r="Q410" s="21">
        <v>0</v>
      </c>
      <c r="R410" s="286">
        <v>0</v>
      </c>
      <c r="S410" s="69">
        <f t="shared" si="64"/>
        <v>1500</v>
      </c>
      <c r="T410" s="69">
        <f t="shared" si="65"/>
        <v>0</v>
      </c>
      <c r="U410" s="250">
        <f t="shared" si="66"/>
        <v>0</v>
      </c>
      <c r="V410" s="38" t="s">
        <v>48</v>
      </c>
      <c r="W410" s="38" t="s">
        <v>48</v>
      </c>
      <c r="X410" s="38" t="s">
        <v>48</v>
      </c>
      <c r="Y410" s="38" t="s">
        <v>48</v>
      </c>
      <c r="Z410" s="38" t="s">
        <v>48</v>
      </c>
      <c r="AB410" s="48"/>
    </row>
    <row r="411" spans="2:28" ht="40.5" customHeight="1">
      <c r="B411" s="474" t="s">
        <v>1023</v>
      </c>
      <c r="C411" s="475"/>
      <c r="D411" s="71">
        <f>D396+D402+D408</f>
        <v>0</v>
      </c>
      <c r="E411" s="71">
        <f>E396+E402+E408</f>
        <v>0</v>
      </c>
      <c r="F411" s="207">
        <v>0</v>
      </c>
      <c r="G411" s="71">
        <f>G396+G402+G408</f>
        <v>4577.6</v>
      </c>
      <c r="H411" s="71">
        <f>H396+H402+H408</f>
        <v>0</v>
      </c>
      <c r="I411" s="207">
        <v>0</v>
      </c>
      <c r="J411" s="71">
        <f>J396+J402+J408</f>
        <v>2359.5</v>
      </c>
      <c r="K411" s="71">
        <f>K396+K402+K408</f>
        <v>814.7099999999999</v>
      </c>
      <c r="L411" s="207">
        <f>K411/J411</f>
        <v>0.34528925619834705</v>
      </c>
      <c r="M411" s="71">
        <f>M396+M402+M408</f>
        <v>0</v>
      </c>
      <c r="N411" s="71">
        <f>N396+N402+N408</f>
        <v>0</v>
      </c>
      <c r="O411" s="207">
        <v>0</v>
      </c>
      <c r="P411" s="71">
        <f>P396+P402+P408</f>
        <v>0</v>
      </c>
      <c r="Q411" s="71">
        <f>Q396+Q402+Q408</f>
        <v>0</v>
      </c>
      <c r="R411" s="207">
        <v>0</v>
      </c>
      <c r="S411" s="71">
        <f t="shared" si="64"/>
        <v>6937.1</v>
      </c>
      <c r="T411" s="71">
        <f t="shared" si="65"/>
        <v>814.7099999999999</v>
      </c>
      <c r="U411" s="207">
        <f t="shared" si="66"/>
        <v>0.11744244713208687</v>
      </c>
      <c r="V411" s="38" t="s">
        <v>48</v>
      </c>
      <c r="W411" s="38" t="s">
        <v>48</v>
      </c>
      <c r="X411" s="38" t="s">
        <v>48</v>
      </c>
      <c r="Y411" s="38" t="s">
        <v>48</v>
      </c>
      <c r="Z411" s="38" t="s">
        <v>48</v>
      </c>
      <c r="AB411" s="48"/>
    </row>
    <row r="412" spans="2:28" ht="71.25" customHeight="1">
      <c r="B412" s="352" t="s">
        <v>0</v>
      </c>
      <c r="C412" s="352" t="s">
        <v>1</v>
      </c>
      <c r="D412" s="468" t="s">
        <v>55</v>
      </c>
      <c r="E412" s="479"/>
      <c r="F412" s="164"/>
      <c r="G412" s="471" t="s">
        <v>28</v>
      </c>
      <c r="H412" s="472"/>
      <c r="I412" s="147"/>
      <c r="J412" s="477" t="s">
        <v>31</v>
      </c>
      <c r="K412" s="478"/>
      <c r="L412" s="144"/>
      <c r="M412" s="473" t="s">
        <v>154</v>
      </c>
      <c r="N412" s="476"/>
      <c r="O412" s="145"/>
      <c r="P412" s="477" t="s">
        <v>32</v>
      </c>
      <c r="Q412" s="478"/>
      <c r="R412" s="146"/>
      <c r="S412" s="477" t="s">
        <v>46</v>
      </c>
      <c r="T412" s="478"/>
      <c r="U412" s="156"/>
      <c r="V412" s="326" t="s">
        <v>33</v>
      </c>
      <c r="W412" s="326" t="s">
        <v>34</v>
      </c>
      <c r="X412" s="326" t="s">
        <v>35</v>
      </c>
      <c r="Y412" s="326" t="s">
        <v>36</v>
      </c>
      <c r="Z412" s="326" t="s">
        <v>37</v>
      </c>
      <c r="AB412" s="48"/>
    </row>
    <row r="413" spans="2:28" ht="57.75" customHeight="1">
      <c r="B413" s="366"/>
      <c r="C413" s="353"/>
      <c r="D413" s="6" t="s">
        <v>2</v>
      </c>
      <c r="E413" s="6" t="s">
        <v>3</v>
      </c>
      <c r="F413" s="151"/>
      <c r="G413" s="5" t="s">
        <v>2</v>
      </c>
      <c r="H413" s="7" t="s">
        <v>3</v>
      </c>
      <c r="I413" s="151"/>
      <c r="J413" s="6" t="s">
        <v>2</v>
      </c>
      <c r="K413" s="6" t="s">
        <v>3</v>
      </c>
      <c r="L413" s="6"/>
      <c r="M413" s="6" t="s">
        <v>2</v>
      </c>
      <c r="N413" s="6" t="s">
        <v>3</v>
      </c>
      <c r="O413" s="6"/>
      <c r="P413" s="6" t="s">
        <v>2</v>
      </c>
      <c r="Q413" s="6" t="s">
        <v>3</v>
      </c>
      <c r="R413" s="6"/>
      <c r="S413" s="6" t="s">
        <v>2</v>
      </c>
      <c r="T413" s="6" t="s">
        <v>3</v>
      </c>
      <c r="U413" s="151"/>
      <c r="V413" s="323"/>
      <c r="W413" s="323"/>
      <c r="X413" s="323"/>
      <c r="Y413" s="323"/>
      <c r="Z413" s="323"/>
      <c r="AB413" s="48"/>
    </row>
    <row r="414" spans="2:28" ht="14.25" customHeight="1">
      <c r="B414" s="13" t="s">
        <v>4</v>
      </c>
      <c r="C414" s="13" t="s">
        <v>5</v>
      </c>
      <c r="D414" s="13" t="s">
        <v>6</v>
      </c>
      <c r="E414" s="13" t="s">
        <v>79</v>
      </c>
      <c r="F414" s="13"/>
      <c r="G414" s="13" t="s">
        <v>7</v>
      </c>
      <c r="H414" s="13" t="s">
        <v>8</v>
      </c>
      <c r="I414" s="13"/>
      <c r="J414" s="13" t="s">
        <v>128</v>
      </c>
      <c r="K414" s="13" t="s">
        <v>129</v>
      </c>
      <c r="L414" s="13"/>
      <c r="M414" s="13" t="s">
        <v>29</v>
      </c>
      <c r="N414" s="13" t="s">
        <v>130</v>
      </c>
      <c r="O414" s="13"/>
      <c r="P414" s="13" t="s">
        <v>131</v>
      </c>
      <c r="Q414" s="13" t="s">
        <v>30</v>
      </c>
      <c r="R414" s="13"/>
      <c r="S414" s="13" t="s">
        <v>132</v>
      </c>
      <c r="T414" s="13" t="s">
        <v>133</v>
      </c>
      <c r="U414" s="13"/>
      <c r="V414" s="13" t="s">
        <v>112</v>
      </c>
      <c r="W414" s="13" t="s">
        <v>134</v>
      </c>
      <c r="X414" s="13" t="s">
        <v>135</v>
      </c>
      <c r="Y414" s="13" t="s">
        <v>155</v>
      </c>
      <c r="Z414" s="13" t="s">
        <v>156</v>
      </c>
      <c r="AB414" s="48"/>
    </row>
    <row r="415" spans="2:28" ht="24" customHeight="1">
      <c r="B415" s="321" t="s">
        <v>753</v>
      </c>
      <c r="C415" s="322"/>
      <c r="D415" s="322"/>
      <c r="E415" s="322"/>
      <c r="F415" s="322"/>
      <c r="G415" s="322"/>
      <c r="H415" s="322"/>
      <c r="I415" s="322"/>
      <c r="J415" s="322"/>
      <c r="K415" s="322"/>
      <c r="L415" s="322"/>
      <c r="M415" s="322"/>
      <c r="N415" s="322"/>
      <c r="O415" s="322"/>
      <c r="P415" s="322"/>
      <c r="Q415" s="322"/>
      <c r="R415" s="322"/>
      <c r="S415" s="322"/>
      <c r="T415" s="322"/>
      <c r="U415" s="322"/>
      <c r="V415" s="322"/>
      <c r="W415" s="322"/>
      <c r="X415" s="322"/>
      <c r="Y415" s="322"/>
      <c r="Z415" s="322"/>
      <c r="AB415" s="48"/>
    </row>
    <row r="416" spans="2:28" ht="25.5" customHeight="1">
      <c r="B416" s="321" t="s">
        <v>176</v>
      </c>
      <c r="C416" s="322"/>
      <c r="D416" s="322"/>
      <c r="E416" s="322"/>
      <c r="F416" s="322"/>
      <c r="G416" s="322"/>
      <c r="H416" s="322"/>
      <c r="I416" s="322"/>
      <c r="J416" s="322"/>
      <c r="K416" s="322"/>
      <c r="L416" s="322"/>
      <c r="M416" s="322"/>
      <c r="N416" s="322"/>
      <c r="O416" s="322"/>
      <c r="P416" s="322"/>
      <c r="Q416" s="322"/>
      <c r="R416" s="322"/>
      <c r="S416" s="322"/>
      <c r="T416" s="322"/>
      <c r="U416" s="322"/>
      <c r="V416" s="322"/>
      <c r="W416" s="322"/>
      <c r="X416" s="322"/>
      <c r="Y416" s="322"/>
      <c r="Z416" s="322"/>
      <c r="AB416" s="48"/>
    </row>
    <row r="417" spans="2:28" ht="63.75" customHeight="1">
      <c r="B417" s="18" t="s">
        <v>375</v>
      </c>
      <c r="C417" s="18" t="s">
        <v>754</v>
      </c>
      <c r="D417" s="86">
        <f>D418+D419+D420+D421</f>
        <v>0</v>
      </c>
      <c r="E417" s="86">
        <f>E418+E419+E420+E421</f>
        <v>0</v>
      </c>
      <c r="F417" s="250">
        <v>0</v>
      </c>
      <c r="G417" s="86">
        <f>G418+G419+G420+G421</f>
        <v>0</v>
      </c>
      <c r="H417" s="86">
        <f>H418+H419+H420+H421</f>
        <v>0</v>
      </c>
      <c r="I417" s="250">
        <v>0</v>
      </c>
      <c r="J417" s="86">
        <f>J418+J419+J420+J421</f>
        <v>0</v>
      </c>
      <c r="K417" s="86">
        <f>K418+K419+K420+K421</f>
        <v>0</v>
      </c>
      <c r="L417" s="250">
        <v>0</v>
      </c>
      <c r="M417" s="86">
        <f>M418+M419+M420+M421</f>
        <v>0</v>
      </c>
      <c r="N417" s="86">
        <f>N418+N419+N420+N421</f>
        <v>0</v>
      </c>
      <c r="O417" s="250">
        <v>0</v>
      </c>
      <c r="P417" s="86">
        <f>P418+P419+P420+P421</f>
        <v>0</v>
      </c>
      <c r="Q417" s="86">
        <f>Q418+Q419+Q420+Q421</f>
        <v>0</v>
      </c>
      <c r="R417" s="250">
        <v>0</v>
      </c>
      <c r="S417" s="68">
        <f>D417+G417+J417+M417+P417</f>
        <v>0</v>
      </c>
      <c r="T417" s="143">
        <f>E417+H417+K417+N417+Q417</f>
        <v>0</v>
      </c>
      <c r="U417" s="250">
        <v>0</v>
      </c>
      <c r="V417" s="35" t="s">
        <v>277</v>
      </c>
      <c r="W417" s="35" t="s">
        <v>43</v>
      </c>
      <c r="X417" s="36">
        <v>100</v>
      </c>
      <c r="Y417" s="36">
        <v>110</v>
      </c>
      <c r="Z417" s="36">
        <v>114.3</v>
      </c>
      <c r="AA417" s="275"/>
      <c r="AB417" s="48"/>
    </row>
    <row r="418" spans="2:28" ht="57.75" customHeight="1">
      <c r="B418" s="4" t="s">
        <v>305</v>
      </c>
      <c r="C418" s="2" t="s">
        <v>221</v>
      </c>
      <c r="D418" s="67">
        <v>0</v>
      </c>
      <c r="E418" s="67">
        <v>0</v>
      </c>
      <c r="F418" s="250">
        <v>0</v>
      </c>
      <c r="G418" s="67">
        <v>0</v>
      </c>
      <c r="H418" s="67">
        <v>0</v>
      </c>
      <c r="I418" s="250">
        <v>0</v>
      </c>
      <c r="J418" s="67">
        <v>0</v>
      </c>
      <c r="K418" s="67">
        <v>0</v>
      </c>
      <c r="L418" s="250">
        <v>0</v>
      </c>
      <c r="M418" s="67">
        <v>0</v>
      </c>
      <c r="N418" s="67">
        <v>0</v>
      </c>
      <c r="O418" s="250">
        <v>0</v>
      </c>
      <c r="P418" s="67">
        <v>0</v>
      </c>
      <c r="Q418" s="67">
        <v>0</v>
      </c>
      <c r="R418" s="250">
        <v>0</v>
      </c>
      <c r="S418" s="68">
        <f aca="true" t="shared" si="67" ref="S418:S446">D418+G418+J418+M418+P418</f>
        <v>0</v>
      </c>
      <c r="T418" s="143">
        <f aca="true" t="shared" si="68" ref="T418:T446">E418+H418+K418+N418+Q418</f>
        <v>0</v>
      </c>
      <c r="U418" s="250">
        <v>0</v>
      </c>
      <c r="V418" s="35" t="s">
        <v>278</v>
      </c>
      <c r="W418" s="35" t="s">
        <v>43</v>
      </c>
      <c r="X418" s="36">
        <v>100</v>
      </c>
      <c r="Y418" s="36">
        <v>99.9</v>
      </c>
      <c r="Z418" s="36">
        <v>2.26</v>
      </c>
      <c r="AA418" s="275"/>
      <c r="AB418" s="48"/>
    </row>
    <row r="419" spans="2:28" ht="58.5" customHeight="1">
      <c r="B419" s="4" t="s">
        <v>307</v>
      </c>
      <c r="C419" s="2" t="s">
        <v>755</v>
      </c>
      <c r="D419" s="67">
        <v>0</v>
      </c>
      <c r="E419" s="67">
        <v>0</v>
      </c>
      <c r="F419" s="250">
        <v>0</v>
      </c>
      <c r="G419" s="67">
        <v>0</v>
      </c>
      <c r="H419" s="67">
        <v>0</v>
      </c>
      <c r="I419" s="250">
        <v>0</v>
      </c>
      <c r="J419" s="67">
        <v>0</v>
      </c>
      <c r="K419" s="67">
        <v>0</v>
      </c>
      <c r="L419" s="250">
        <v>0</v>
      </c>
      <c r="M419" s="67">
        <v>0</v>
      </c>
      <c r="N419" s="67">
        <v>0</v>
      </c>
      <c r="O419" s="250">
        <v>0</v>
      </c>
      <c r="P419" s="67">
        <v>0</v>
      </c>
      <c r="Q419" s="67">
        <v>0</v>
      </c>
      <c r="R419" s="250">
        <v>0</v>
      </c>
      <c r="S419" s="68">
        <f t="shared" si="67"/>
        <v>0</v>
      </c>
      <c r="T419" s="143">
        <f t="shared" si="68"/>
        <v>0</v>
      </c>
      <c r="U419" s="250">
        <v>0</v>
      </c>
      <c r="V419" s="35" t="s">
        <v>762</v>
      </c>
      <c r="W419" s="35" t="s">
        <v>43</v>
      </c>
      <c r="X419" s="36">
        <v>0</v>
      </c>
      <c r="Y419" s="36">
        <v>100</v>
      </c>
      <c r="Z419" s="36">
        <v>92.2</v>
      </c>
      <c r="AA419" s="275"/>
      <c r="AB419" s="48"/>
    </row>
    <row r="420" spans="2:28" ht="57.75" customHeight="1">
      <c r="B420" s="4" t="s">
        <v>308</v>
      </c>
      <c r="C420" s="2" t="s">
        <v>222</v>
      </c>
      <c r="D420" s="67">
        <v>0</v>
      </c>
      <c r="E420" s="67">
        <v>0</v>
      </c>
      <c r="F420" s="250">
        <v>0</v>
      </c>
      <c r="G420" s="67">
        <v>0</v>
      </c>
      <c r="H420" s="67">
        <v>0</v>
      </c>
      <c r="I420" s="250">
        <v>0</v>
      </c>
      <c r="J420" s="67">
        <v>0</v>
      </c>
      <c r="K420" s="67">
        <v>0</v>
      </c>
      <c r="L420" s="250">
        <v>0</v>
      </c>
      <c r="M420" s="67">
        <v>0</v>
      </c>
      <c r="N420" s="67">
        <v>0</v>
      </c>
      <c r="O420" s="250">
        <v>0</v>
      </c>
      <c r="P420" s="67">
        <v>0</v>
      </c>
      <c r="Q420" s="67">
        <v>0</v>
      </c>
      <c r="R420" s="250">
        <v>0</v>
      </c>
      <c r="S420" s="68">
        <f t="shared" si="67"/>
        <v>0</v>
      </c>
      <c r="T420" s="143">
        <f t="shared" si="68"/>
        <v>0</v>
      </c>
      <c r="U420" s="250">
        <v>0</v>
      </c>
      <c r="V420" s="35" t="s">
        <v>279</v>
      </c>
      <c r="W420" s="35" t="s">
        <v>43</v>
      </c>
      <c r="X420" s="36">
        <v>0</v>
      </c>
      <c r="Y420" s="36">
        <v>0</v>
      </c>
      <c r="Z420" s="36">
        <v>0</v>
      </c>
      <c r="AA420" s="275"/>
      <c r="AB420" s="48"/>
    </row>
    <row r="421" spans="2:28" ht="46.5" customHeight="1">
      <c r="B421" s="4" t="s">
        <v>310</v>
      </c>
      <c r="C421" s="2" t="s">
        <v>223</v>
      </c>
      <c r="D421" s="67">
        <v>0</v>
      </c>
      <c r="E421" s="67">
        <v>0</v>
      </c>
      <c r="F421" s="250">
        <v>0</v>
      </c>
      <c r="G421" s="67">
        <v>0</v>
      </c>
      <c r="H421" s="67">
        <v>0</v>
      </c>
      <c r="I421" s="250">
        <v>0</v>
      </c>
      <c r="J421" s="67">
        <v>0</v>
      </c>
      <c r="K421" s="67">
        <v>0</v>
      </c>
      <c r="L421" s="250">
        <v>0</v>
      </c>
      <c r="M421" s="67">
        <v>0</v>
      </c>
      <c r="N421" s="67">
        <v>0</v>
      </c>
      <c r="O421" s="250">
        <v>0</v>
      </c>
      <c r="P421" s="67">
        <v>0</v>
      </c>
      <c r="Q421" s="67">
        <v>0</v>
      </c>
      <c r="R421" s="250">
        <v>0</v>
      </c>
      <c r="S421" s="68">
        <f t="shared" si="67"/>
        <v>0</v>
      </c>
      <c r="T421" s="143">
        <f t="shared" si="68"/>
        <v>0</v>
      </c>
      <c r="U421" s="250">
        <v>0</v>
      </c>
      <c r="V421" s="35" t="s">
        <v>281</v>
      </c>
      <c r="W421" s="35" t="s">
        <v>43</v>
      </c>
      <c r="X421" s="36">
        <v>100</v>
      </c>
      <c r="Y421" s="36">
        <v>102</v>
      </c>
      <c r="Z421" s="36">
        <v>100</v>
      </c>
      <c r="AA421" s="275"/>
      <c r="AB421" s="48"/>
    </row>
    <row r="422" spans="2:28" ht="72.75" customHeight="1">
      <c r="B422" s="18" t="s">
        <v>383</v>
      </c>
      <c r="C422" s="18" t="s">
        <v>224</v>
      </c>
      <c r="D422" s="68">
        <f>D423+D424</f>
        <v>0</v>
      </c>
      <c r="E422" s="68">
        <f>E423+E424</f>
        <v>0</v>
      </c>
      <c r="F422" s="250">
        <v>0</v>
      </c>
      <c r="G422" s="68">
        <f>G423+G424</f>
        <v>0</v>
      </c>
      <c r="H422" s="68">
        <f>H423+H424</f>
        <v>0</v>
      </c>
      <c r="I422" s="250">
        <v>0</v>
      </c>
      <c r="J422" s="68">
        <f>J423+J424</f>
        <v>0</v>
      </c>
      <c r="K422" s="68">
        <f>K423+K424</f>
        <v>0</v>
      </c>
      <c r="L422" s="250">
        <v>0</v>
      </c>
      <c r="M422" s="68">
        <f>M423+M424</f>
        <v>0</v>
      </c>
      <c r="N422" s="68">
        <f>N423+N424</f>
        <v>0</v>
      </c>
      <c r="O422" s="250">
        <v>0</v>
      </c>
      <c r="P422" s="68">
        <f>P423+P424</f>
        <v>0</v>
      </c>
      <c r="Q422" s="68">
        <f>Q423+Q424</f>
        <v>0</v>
      </c>
      <c r="R422" s="250">
        <v>0</v>
      </c>
      <c r="S422" s="68">
        <f t="shared" si="67"/>
        <v>0</v>
      </c>
      <c r="T422" s="143">
        <f t="shared" si="68"/>
        <v>0</v>
      </c>
      <c r="U422" s="250">
        <v>0</v>
      </c>
      <c r="V422" s="35" t="s">
        <v>282</v>
      </c>
      <c r="W422" s="35" t="s">
        <v>43</v>
      </c>
      <c r="X422" s="36">
        <v>100</v>
      </c>
      <c r="Y422" s="36">
        <v>103</v>
      </c>
      <c r="Z422" s="36">
        <v>128.6</v>
      </c>
      <c r="AA422" s="275"/>
      <c r="AB422" s="48"/>
    </row>
    <row r="423" spans="2:28" ht="36.75" customHeight="1">
      <c r="B423" s="4" t="s">
        <v>347</v>
      </c>
      <c r="C423" s="2" t="s">
        <v>225</v>
      </c>
      <c r="D423" s="67">
        <v>0</v>
      </c>
      <c r="E423" s="67">
        <v>0</v>
      </c>
      <c r="F423" s="250">
        <v>0</v>
      </c>
      <c r="G423" s="67">
        <v>0</v>
      </c>
      <c r="H423" s="67">
        <v>0</v>
      </c>
      <c r="I423" s="250">
        <v>0</v>
      </c>
      <c r="J423" s="67">
        <v>0</v>
      </c>
      <c r="K423" s="67">
        <v>0</v>
      </c>
      <c r="L423" s="250">
        <v>0</v>
      </c>
      <c r="M423" s="67">
        <v>0</v>
      </c>
      <c r="N423" s="67">
        <v>0</v>
      </c>
      <c r="O423" s="250">
        <v>0</v>
      </c>
      <c r="P423" s="67">
        <v>0</v>
      </c>
      <c r="Q423" s="67">
        <v>0</v>
      </c>
      <c r="R423" s="250">
        <v>0</v>
      </c>
      <c r="S423" s="68">
        <f t="shared" si="67"/>
        <v>0</v>
      </c>
      <c r="T423" s="143">
        <f t="shared" si="68"/>
        <v>0</v>
      </c>
      <c r="U423" s="250">
        <v>0</v>
      </c>
      <c r="V423" s="35" t="s">
        <v>763</v>
      </c>
      <c r="W423" s="35" t="s">
        <v>486</v>
      </c>
      <c r="X423" s="36" t="s">
        <v>48</v>
      </c>
      <c r="Y423" s="36">
        <v>80</v>
      </c>
      <c r="Z423" s="36">
        <v>60</v>
      </c>
      <c r="AA423" s="275"/>
      <c r="AB423" s="48"/>
    </row>
    <row r="424" spans="2:28" ht="51" customHeight="1">
      <c r="B424" s="4" t="s">
        <v>417</v>
      </c>
      <c r="C424" s="2" t="s">
        <v>226</v>
      </c>
      <c r="D424" s="67">
        <v>0</v>
      </c>
      <c r="E424" s="67">
        <v>0</v>
      </c>
      <c r="F424" s="250">
        <v>0</v>
      </c>
      <c r="G424" s="67">
        <v>0</v>
      </c>
      <c r="H424" s="67">
        <v>0</v>
      </c>
      <c r="I424" s="250">
        <v>0</v>
      </c>
      <c r="J424" s="67">
        <v>0</v>
      </c>
      <c r="K424" s="67">
        <v>0</v>
      </c>
      <c r="L424" s="250">
        <v>0</v>
      </c>
      <c r="M424" s="67">
        <v>0</v>
      </c>
      <c r="N424" s="67">
        <v>0</v>
      </c>
      <c r="O424" s="250">
        <v>0</v>
      </c>
      <c r="P424" s="67">
        <v>0</v>
      </c>
      <c r="Q424" s="67">
        <v>0</v>
      </c>
      <c r="R424" s="250">
        <v>0</v>
      </c>
      <c r="S424" s="68">
        <f t="shared" si="67"/>
        <v>0</v>
      </c>
      <c r="T424" s="143">
        <f t="shared" si="68"/>
        <v>0</v>
      </c>
      <c r="U424" s="250">
        <v>0</v>
      </c>
      <c r="V424" s="35" t="s">
        <v>764</v>
      </c>
      <c r="W424" s="35" t="s">
        <v>117</v>
      </c>
      <c r="X424" s="36">
        <v>2.4</v>
      </c>
      <c r="Y424" s="36">
        <v>10</v>
      </c>
      <c r="Z424" s="36">
        <v>9.8</v>
      </c>
      <c r="AA424" s="275"/>
      <c r="AB424" s="48"/>
    </row>
    <row r="425" spans="2:28" ht="26.25" customHeight="1">
      <c r="B425" s="18" t="s">
        <v>384</v>
      </c>
      <c r="C425" s="18" t="s">
        <v>227</v>
      </c>
      <c r="D425" s="68">
        <f>D426+D427+D428+D429</f>
        <v>0</v>
      </c>
      <c r="E425" s="68">
        <f>E426+E427+E428+E429</f>
        <v>0</v>
      </c>
      <c r="F425" s="250">
        <v>0</v>
      </c>
      <c r="G425" s="68">
        <f>G426+G427+G428+G429</f>
        <v>0</v>
      </c>
      <c r="H425" s="68">
        <f>H426+H427+H428+H429</f>
        <v>0</v>
      </c>
      <c r="I425" s="250">
        <v>0</v>
      </c>
      <c r="J425" s="68">
        <f>J426+J427+J428+J429</f>
        <v>0</v>
      </c>
      <c r="K425" s="68">
        <f>K426+K427+K428+K429</f>
        <v>0</v>
      </c>
      <c r="L425" s="250">
        <v>0</v>
      </c>
      <c r="M425" s="68">
        <f>M426+M427+M428+M429</f>
        <v>0</v>
      </c>
      <c r="N425" s="68">
        <f>N426+N427+N428+N429</f>
        <v>0</v>
      </c>
      <c r="O425" s="250">
        <v>0</v>
      </c>
      <c r="P425" s="68">
        <f>P426+P427+P428+P429</f>
        <v>0</v>
      </c>
      <c r="Q425" s="68">
        <f>Q426+Q427+Q428+Q429</f>
        <v>0</v>
      </c>
      <c r="R425" s="250">
        <v>0</v>
      </c>
      <c r="S425" s="68">
        <f t="shared" si="67"/>
        <v>0</v>
      </c>
      <c r="T425" s="143">
        <f t="shared" si="68"/>
        <v>0</v>
      </c>
      <c r="U425" s="250">
        <v>0</v>
      </c>
      <c r="V425" s="35" t="s">
        <v>765</v>
      </c>
      <c r="W425" s="35" t="s">
        <v>766</v>
      </c>
      <c r="X425" s="36">
        <v>0</v>
      </c>
      <c r="Y425" s="36">
        <v>15</v>
      </c>
      <c r="Z425" s="36">
        <v>15</v>
      </c>
      <c r="AA425" s="275"/>
      <c r="AB425" s="48"/>
    </row>
    <row r="426" spans="2:28" ht="47.25" customHeight="1">
      <c r="B426" s="4" t="s">
        <v>420</v>
      </c>
      <c r="C426" s="2" t="s">
        <v>228</v>
      </c>
      <c r="D426" s="85">
        <f aca="true" t="shared" si="69" ref="D426:Q426">D427</f>
        <v>0</v>
      </c>
      <c r="E426" s="85">
        <f t="shared" si="69"/>
        <v>0</v>
      </c>
      <c r="F426" s="250">
        <v>0</v>
      </c>
      <c r="G426" s="85">
        <f t="shared" si="69"/>
        <v>0</v>
      </c>
      <c r="H426" s="85">
        <f t="shared" si="69"/>
        <v>0</v>
      </c>
      <c r="I426" s="250">
        <v>0</v>
      </c>
      <c r="J426" s="85">
        <f t="shared" si="69"/>
        <v>0</v>
      </c>
      <c r="K426" s="85">
        <f t="shared" si="69"/>
        <v>0</v>
      </c>
      <c r="L426" s="250">
        <v>0</v>
      </c>
      <c r="M426" s="85">
        <f t="shared" si="69"/>
        <v>0</v>
      </c>
      <c r="N426" s="85">
        <f t="shared" si="69"/>
        <v>0</v>
      </c>
      <c r="O426" s="250">
        <v>0</v>
      </c>
      <c r="P426" s="85">
        <f t="shared" si="69"/>
        <v>0</v>
      </c>
      <c r="Q426" s="85">
        <f t="shared" si="69"/>
        <v>0</v>
      </c>
      <c r="R426" s="250">
        <v>0</v>
      </c>
      <c r="S426" s="68">
        <f t="shared" si="67"/>
        <v>0</v>
      </c>
      <c r="T426" s="143">
        <f t="shared" si="68"/>
        <v>0</v>
      </c>
      <c r="U426" s="250">
        <v>0</v>
      </c>
      <c r="V426" s="35" t="s">
        <v>767</v>
      </c>
      <c r="W426" s="35" t="s">
        <v>43</v>
      </c>
      <c r="X426" s="36">
        <v>62.2</v>
      </c>
      <c r="Y426" s="36">
        <v>63.6</v>
      </c>
      <c r="Z426" s="36">
        <v>63.3</v>
      </c>
      <c r="AA426" s="275"/>
      <c r="AB426" s="48"/>
    </row>
    <row r="427" spans="2:28" ht="33.75" customHeight="1">
      <c r="B427" s="4" t="s">
        <v>500</v>
      </c>
      <c r="C427" s="2" t="s">
        <v>756</v>
      </c>
      <c r="D427" s="67">
        <v>0</v>
      </c>
      <c r="E427" s="67">
        <v>0</v>
      </c>
      <c r="F427" s="250">
        <v>0</v>
      </c>
      <c r="G427" s="67">
        <v>0</v>
      </c>
      <c r="H427" s="67">
        <v>0</v>
      </c>
      <c r="I427" s="250">
        <v>0</v>
      </c>
      <c r="J427" s="67">
        <v>0</v>
      </c>
      <c r="K427" s="67">
        <v>0</v>
      </c>
      <c r="L427" s="250">
        <v>0</v>
      </c>
      <c r="M427" s="67">
        <v>0</v>
      </c>
      <c r="N427" s="67">
        <v>0</v>
      </c>
      <c r="O427" s="250">
        <v>0</v>
      </c>
      <c r="P427" s="67">
        <v>0</v>
      </c>
      <c r="Q427" s="67">
        <v>0</v>
      </c>
      <c r="R427" s="250">
        <v>0</v>
      </c>
      <c r="S427" s="68">
        <f t="shared" si="67"/>
        <v>0</v>
      </c>
      <c r="T427" s="143">
        <f t="shared" si="68"/>
        <v>0</v>
      </c>
      <c r="U427" s="250">
        <v>0</v>
      </c>
      <c r="V427" s="35" t="s">
        <v>280</v>
      </c>
      <c r="W427" s="35" t="s">
        <v>43</v>
      </c>
      <c r="X427" s="36">
        <v>100</v>
      </c>
      <c r="Y427" s="36">
        <v>115</v>
      </c>
      <c r="Z427" s="36">
        <v>116</v>
      </c>
      <c r="AA427" s="275"/>
      <c r="AB427" s="48"/>
    </row>
    <row r="428" spans="2:28" ht="36.75" customHeight="1">
      <c r="B428" s="4" t="s">
        <v>510</v>
      </c>
      <c r="C428" s="2" t="s">
        <v>229</v>
      </c>
      <c r="D428" s="67">
        <v>0</v>
      </c>
      <c r="E428" s="67">
        <v>0</v>
      </c>
      <c r="F428" s="250">
        <v>0</v>
      </c>
      <c r="G428" s="67">
        <v>0</v>
      </c>
      <c r="H428" s="67">
        <v>0</v>
      </c>
      <c r="I428" s="250">
        <v>0</v>
      </c>
      <c r="J428" s="67">
        <v>0</v>
      </c>
      <c r="K428" s="67">
        <v>0</v>
      </c>
      <c r="L428" s="250">
        <v>0</v>
      </c>
      <c r="M428" s="67">
        <v>0</v>
      </c>
      <c r="N428" s="67">
        <v>0</v>
      </c>
      <c r="O428" s="250">
        <v>0</v>
      </c>
      <c r="P428" s="67">
        <v>0</v>
      </c>
      <c r="Q428" s="67">
        <v>0</v>
      </c>
      <c r="R428" s="250">
        <v>0</v>
      </c>
      <c r="S428" s="68">
        <f t="shared" si="67"/>
        <v>0</v>
      </c>
      <c r="T428" s="143">
        <f t="shared" si="68"/>
        <v>0</v>
      </c>
      <c r="U428" s="250">
        <v>0</v>
      </c>
      <c r="V428" s="35" t="s">
        <v>768</v>
      </c>
      <c r="W428" s="35" t="s">
        <v>664</v>
      </c>
      <c r="X428" s="36">
        <v>215</v>
      </c>
      <c r="Y428" s="36">
        <v>204</v>
      </c>
      <c r="Z428" s="46">
        <v>212</v>
      </c>
      <c r="AA428" s="275"/>
      <c r="AB428" s="48"/>
    </row>
    <row r="429" spans="2:28" ht="35.25" customHeight="1">
      <c r="B429" s="4" t="s">
        <v>540</v>
      </c>
      <c r="C429" s="2" t="s">
        <v>230</v>
      </c>
      <c r="D429" s="67">
        <v>0</v>
      </c>
      <c r="E429" s="67">
        <v>0</v>
      </c>
      <c r="F429" s="250">
        <v>0</v>
      </c>
      <c r="G429" s="67">
        <v>0</v>
      </c>
      <c r="H429" s="67">
        <v>0</v>
      </c>
      <c r="I429" s="250">
        <v>0</v>
      </c>
      <c r="J429" s="67">
        <v>0</v>
      </c>
      <c r="K429" s="67">
        <v>0</v>
      </c>
      <c r="L429" s="250">
        <v>0</v>
      </c>
      <c r="M429" s="67">
        <v>0</v>
      </c>
      <c r="N429" s="67">
        <v>0</v>
      </c>
      <c r="O429" s="250">
        <v>0</v>
      </c>
      <c r="P429" s="67">
        <v>0</v>
      </c>
      <c r="Q429" s="67">
        <v>0</v>
      </c>
      <c r="R429" s="250">
        <v>0</v>
      </c>
      <c r="S429" s="68">
        <f t="shared" si="67"/>
        <v>0</v>
      </c>
      <c r="T429" s="143">
        <f t="shared" si="68"/>
        <v>0</v>
      </c>
      <c r="U429" s="250">
        <v>0</v>
      </c>
      <c r="V429" s="263" t="s">
        <v>48</v>
      </c>
      <c r="W429" s="263" t="s">
        <v>48</v>
      </c>
      <c r="X429" s="263" t="s">
        <v>48</v>
      </c>
      <c r="Y429" s="263" t="s">
        <v>48</v>
      </c>
      <c r="Z429" s="231" t="s">
        <v>48</v>
      </c>
      <c r="AB429" s="48"/>
    </row>
    <row r="430" spans="2:28" ht="42" customHeight="1">
      <c r="B430" s="18" t="s">
        <v>386</v>
      </c>
      <c r="C430" s="18" t="s">
        <v>231</v>
      </c>
      <c r="D430" s="68">
        <f>D431+D432</f>
        <v>0</v>
      </c>
      <c r="E430" s="68">
        <f>E431+E432</f>
        <v>0</v>
      </c>
      <c r="F430" s="250">
        <v>0</v>
      </c>
      <c r="G430" s="68">
        <f>G431+G432</f>
        <v>0</v>
      </c>
      <c r="H430" s="68">
        <f>H431+H432</f>
        <v>0</v>
      </c>
      <c r="I430" s="250">
        <v>0</v>
      </c>
      <c r="J430" s="68">
        <f>J431+J432</f>
        <v>0</v>
      </c>
      <c r="K430" s="68">
        <f>K431+K432</f>
        <v>0</v>
      </c>
      <c r="L430" s="250">
        <v>0</v>
      </c>
      <c r="M430" s="68">
        <f>M431+M432</f>
        <v>0</v>
      </c>
      <c r="N430" s="68">
        <f>N431+N432</f>
        <v>0</v>
      </c>
      <c r="O430" s="250">
        <v>0</v>
      </c>
      <c r="P430" s="68">
        <f>P431+P432</f>
        <v>0</v>
      </c>
      <c r="Q430" s="68">
        <f>Q431+Q432</f>
        <v>0</v>
      </c>
      <c r="R430" s="250">
        <v>0</v>
      </c>
      <c r="S430" s="68">
        <f t="shared" si="67"/>
        <v>0</v>
      </c>
      <c r="T430" s="143">
        <f t="shared" si="68"/>
        <v>0</v>
      </c>
      <c r="U430" s="250">
        <v>0</v>
      </c>
      <c r="V430" s="263" t="s">
        <v>48</v>
      </c>
      <c r="W430" s="263" t="s">
        <v>48</v>
      </c>
      <c r="X430" s="263" t="s">
        <v>48</v>
      </c>
      <c r="Y430" s="263" t="s">
        <v>48</v>
      </c>
      <c r="Z430" s="231" t="s">
        <v>48</v>
      </c>
      <c r="AB430" s="48"/>
    </row>
    <row r="431" spans="2:28" ht="34.5" customHeight="1">
      <c r="B431" s="4" t="s">
        <v>458</v>
      </c>
      <c r="C431" s="2" t="s">
        <v>232</v>
      </c>
      <c r="D431" s="67">
        <v>0</v>
      </c>
      <c r="E431" s="67">
        <v>0</v>
      </c>
      <c r="F431" s="250">
        <v>0</v>
      </c>
      <c r="G431" s="67">
        <v>0</v>
      </c>
      <c r="H431" s="67">
        <v>0</v>
      </c>
      <c r="I431" s="250">
        <v>0</v>
      </c>
      <c r="J431" s="67">
        <v>0</v>
      </c>
      <c r="K431" s="67">
        <v>0</v>
      </c>
      <c r="L431" s="250">
        <v>0</v>
      </c>
      <c r="M431" s="67">
        <v>0</v>
      </c>
      <c r="N431" s="67">
        <v>0</v>
      </c>
      <c r="O431" s="250">
        <v>0</v>
      </c>
      <c r="P431" s="67">
        <v>0</v>
      </c>
      <c r="Q431" s="67">
        <v>0</v>
      </c>
      <c r="R431" s="250">
        <v>0</v>
      </c>
      <c r="S431" s="68">
        <f t="shared" si="67"/>
        <v>0</v>
      </c>
      <c r="T431" s="143">
        <f t="shared" si="68"/>
        <v>0</v>
      </c>
      <c r="U431" s="250">
        <v>0</v>
      </c>
      <c r="V431" s="263" t="s">
        <v>48</v>
      </c>
      <c r="W431" s="263" t="s">
        <v>48</v>
      </c>
      <c r="X431" s="263" t="s">
        <v>48</v>
      </c>
      <c r="Y431" s="263" t="s">
        <v>48</v>
      </c>
      <c r="Z431" s="231" t="s">
        <v>48</v>
      </c>
      <c r="AB431" s="48"/>
    </row>
    <row r="432" spans="2:28" ht="34.5" customHeight="1">
      <c r="B432" s="4" t="s">
        <v>546</v>
      </c>
      <c r="C432" s="2" t="s">
        <v>233</v>
      </c>
      <c r="D432" s="67">
        <v>0</v>
      </c>
      <c r="E432" s="67">
        <v>0</v>
      </c>
      <c r="F432" s="250">
        <v>0</v>
      </c>
      <c r="G432" s="67">
        <v>0</v>
      </c>
      <c r="H432" s="67">
        <v>0</v>
      </c>
      <c r="I432" s="250">
        <v>0</v>
      </c>
      <c r="J432" s="67">
        <v>0</v>
      </c>
      <c r="K432" s="67">
        <v>0</v>
      </c>
      <c r="L432" s="250">
        <v>0</v>
      </c>
      <c r="M432" s="67">
        <v>0</v>
      </c>
      <c r="N432" s="67">
        <v>0</v>
      </c>
      <c r="O432" s="250">
        <v>0</v>
      </c>
      <c r="P432" s="67">
        <v>0</v>
      </c>
      <c r="Q432" s="67">
        <v>0</v>
      </c>
      <c r="R432" s="250">
        <v>0</v>
      </c>
      <c r="S432" s="68">
        <f t="shared" si="67"/>
        <v>0</v>
      </c>
      <c r="T432" s="143">
        <f t="shared" si="68"/>
        <v>0</v>
      </c>
      <c r="U432" s="250">
        <v>0</v>
      </c>
      <c r="V432" s="263" t="s">
        <v>48</v>
      </c>
      <c r="W432" s="263" t="s">
        <v>48</v>
      </c>
      <c r="X432" s="263" t="s">
        <v>48</v>
      </c>
      <c r="Y432" s="263" t="s">
        <v>48</v>
      </c>
      <c r="Z432" s="231" t="s">
        <v>48</v>
      </c>
      <c r="AB432" s="48"/>
    </row>
    <row r="433" spans="2:28" ht="34.5" customHeight="1">
      <c r="B433" s="18" t="s">
        <v>388</v>
      </c>
      <c r="C433" s="18" t="s">
        <v>234</v>
      </c>
      <c r="D433" s="68">
        <f>D434+D435</f>
        <v>0</v>
      </c>
      <c r="E433" s="68">
        <f>E434+E435</f>
        <v>0</v>
      </c>
      <c r="F433" s="250">
        <v>0</v>
      </c>
      <c r="G433" s="68">
        <f>G434+G435</f>
        <v>0</v>
      </c>
      <c r="H433" s="68">
        <f>H434+H435</f>
        <v>0</v>
      </c>
      <c r="I433" s="250">
        <v>0</v>
      </c>
      <c r="J433" s="68">
        <f>J434+J435</f>
        <v>1727.6</v>
      </c>
      <c r="K433" s="68">
        <f>K434+K435</f>
        <v>1688.1</v>
      </c>
      <c r="L433" s="250">
        <f>K433/J433</f>
        <v>0.9771359110905302</v>
      </c>
      <c r="M433" s="68">
        <f>M434+M435</f>
        <v>0</v>
      </c>
      <c r="N433" s="68">
        <f>N434+N435</f>
        <v>0</v>
      </c>
      <c r="O433" s="250">
        <v>0</v>
      </c>
      <c r="P433" s="68">
        <f>P434+P435</f>
        <v>0</v>
      </c>
      <c r="Q433" s="68">
        <f>Q434+Q435</f>
        <v>0</v>
      </c>
      <c r="R433" s="250">
        <v>0</v>
      </c>
      <c r="S433" s="68">
        <f t="shared" si="67"/>
        <v>1727.6</v>
      </c>
      <c r="T433" s="143">
        <f t="shared" si="68"/>
        <v>1688.1</v>
      </c>
      <c r="U433" s="250">
        <f>T433/S433</f>
        <v>0.9771359110905302</v>
      </c>
      <c r="V433" s="263" t="s">
        <v>48</v>
      </c>
      <c r="W433" s="263" t="s">
        <v>48</v>
      </c>
      <c r="X433" s="263" t="s">
        <v>48</v>
      </c>
      <c r="Y433" s="263" t="s">
        <v>48</v>
      </c>
      <c r="Z433" s="231" t="s">
        <v>48</v>
      </c>
      <c r="AB433" s="48"/>
    </row>
    <row r="434" spans="2:28" ht="23.25" customHeight="1">
      <c r="B434" s="4" t="s">
        <v>461</v>
      </c>
      <c r="C434" s="2" t="s">
        <v>235</v>
      </c>
      <c r="D434" s="67">
        <v>0</v>
      </c>
      <c r="E434" s="67">
        <v>0</v>
      </c>
      <c r="F434" s="250">
        <v>0</v>
      </c>
      <c r="G434" s="67">
        <v>0</v>
      </c>
      <c r="H434" s="67">
        <v>0</v>
      </c>
      <c r="I434" s="250">
        <v>0</v>
      </c>
      <c r="J434" s="3">
        <v>1727.6</v>
      </c>
      <c r="K434" s="3">
        <v>1688.1</v>
      </c>
      <c r="L434" s="250">
        <f>K434/J434</f>
        <v>0.9771359110905302</v>
      </c>
      <c r="M434" s="67">
        <v>0</v>
      </c>
      <c r="N434" s="67">
        <v>0</v>
      </c>
      <c r="O434" s="250">
        <v>0</v>
      </c>
      <c r="P434" s="67">
        <v>0</v>
      </c>
      <c r="Q434" s="67">
        <v>0</v>
      </c>
      <c r="R434" s="250">
        <v>0</v>
      </c>
      <c r="S434" s="68">
        <f t="shared" si="67"/>
        <v>1727.6</v>
      </c>
      <c r="T434" s="143">
        <f t="shared" si="68"/>
        <v>1688.1</v>
      </c>
      <c r="U434" s="250">
        <f>T434/S434</f>
        <v>0.9771359110905302</v>
      </c>
      <c r="V434" s="263" t="s">
        <v>48</v>
      </c>
      <c r="W434" s="263" t="s">
        <v>48</v>
      </c>
      <c r="X434" s="263" t="s">
        <v>48</v>
      </c>
      <c r="Y434" s="263" t="s">
        <v>48</v>
      </c>
      <c r="Z434" s="231" t="s">
        <v>48</v>
      </c>
      <c r="AB434" s="48"/>
    </row>
    <row r="435" spans="2:28" ht="42.75" customHeight="1">
      <c r="B435" s="4" t="s">
        <v>463</v>
      </c>
      <c r="C435" s="2" t="s">
        <v>236</v>
      </c>
      <c r="D435" s="85">
        <v>0</v>
      </c>
      <c r="E435" s="85">
        <v>0</v>
      </c>
      <c r="F435" s="250">
        <v>0</v>
      </c>
      <c r="G435" s="85">
        <v>0</v>
      </c>
      <c r="H435" s="85">
        <v>0</v>
      </c>
      <c r="I435" s="250">
        <v>0</v>
      </c>
      <c r="J435" s="85">
        <v>0</v>
      </c>
      <c r="K435" s="85">
        <v>0</v>
      </c>
      <c r="L435" s="250">
        <v>0</v>
      </c>
      <c r="M435" s="85">
        <v>0</v>
      </c>
      <c r="N435" s="85">
        <v>0</v>
      </c>
      <c r="O435" s="250">
        <v>0</v>
      </c>
      <c r="P435" s="85">
        <v>0</v>
      </c>
      <c r="Q435" s="85">
        <v>0</v>
      </c>
      <c r="R435" s="250">
        <v>0</v>
      </c>
      <c r="S435" s="68">
        <f t="shared" si="67"/>
        <v>0</v>
      </c>
      <c r="T435" s="143">
        <f t="shared" si="68"/>
        <v>0</v>
      </c>
      <c r="U435" s="250">
        <v>0</v>
      </c>
      <c r="V435" s="263" t="s">
        <v>48</v>
      </c>
      <c r="W435" s="263" t="s">
        <v>48</v>
      </c>
      <c r="X435" s="263" t="s">
        <v>48</v>
      </c>
      <c r="Y435" s="263" t="s">
        <v>48</v>
      </c>
      <c r="Z435" s="231" t="s">
        <v>48</v>
      </c>
      <c r="AB435" s="48"/>
    </row>
    <row r="436" spans="2:28" ht="51.75" customHeight="1">
      <c r="B436" s="18" t="s">
        <v>469</v>
      </c>
      <c r="C436" s="18" t="s">
        <v>757</v>
      </c>
      <c r="D436" s="86">
        <f>D437+D438+D439</f>
        <v>0</v>
      </c>
      <c r="E436" s="86">
        <f>E437+E438+E439</f>
        <v>0</v>
      </c>
      <c r="F436" s="250">
        <v>0</v>
      </c>
      <c r="G436" s="86">
        <f>G437+G438+G439</f>
        <v>0</v>
      </c>
      <c r="H436" s="86">
        <f>H437+H438+H439</f>
        <v>0</v>
      </c>
      <c r="I436" s="250">
        <v>0</v>
      </c>
      <c r="J436" s="86">
        <f>J437+J438+J439</f>
        <v>0</v>
      </c>
      <c r="K436" s="86">
        <f>K437+K438+K439</f>
        <v>0</v>
      </c>
      <c r="L436" s="250">
        <v>0</v>
      </c>
      <c r="M436" s="86">
        <f>M437+M438+M439</f>
        <v>30</v>
      </c>
      <c r="N436" s="86">
        <f>N437+N438+N439</f>
        <v>30</v>
      </c>
      <c r="O436" s="250">
        <f>N436/M436</f>
        <v>1</v>
      </c>
      <c r="P436" s="86">
        <f>P437+P438+P439</f>
        <v>0</v>
      </c>
      <c r="Q436" s="86">
        <f>Q437+Q438+Q439</f>
        <v>0</v>
      </c>
      <c r="R436" s="250">
        <v>0</v>
      </c>
      <c r="S436" s="68">
        <f t="shared" si="67"/>
        <v>30</v>
      </c>
      <c r="T436" s="143">
        <f t="shared" si="68"/>
        <v>30</v>
      </c>
      <c r="U436" s="250">
        <f>T436/S436</f>
        <v>1</v>
      </c>
      <c r="V436" s="263" t="s">
        <v>48</v>
      </c>
      <c r="W436" s="263" t="s">
        <v>48</v>
      </c>
      <c r="X436" s="263" t="s">
        <v>48</v>
      </c>
      <c r="Y436" s="263" t="s">
        <v>48</v>
      </c>
      <c r="Z436" s="231" t="s">
        <v>48</v>
      </c>
      <c r="AB436" s="48"/>
    </row>
    <row r="437" spans="2:28" ht="36" customHeight="1">
      <c r="B437" s="4" t="s">
        <v>471</v>
      </c>
      <c r="C437" s="2" t="s">
        <v>758</v>
      </c>
      <c r="D437" s="85">
        <v>0</v>
      </c>
      <c r="E437" s="85">
        <v>0</v>
      </c>
      <c r="F437" s="250">
        <v>0</v>
      </c>
      <c r="G437" s="85">
        <v>0</v>
      </c>
      <c r="H437" s="85">
        <v>0</v>
      </c>
      <c r="I437" s="250">
        <v>0</v>
      </c>
      <c r="J437" s="85">
        <v>0</v>
      </c>
      <c r="K437" s="85">
        <v>0</v>
      </c>
      <c r="L437" s="250">
        <v>0</v>
      </c>
      <c r="M437" s="85">
        <v>0</v>
      </c>
      <c r="N437" s="85">
        <v>0</v>
      </c>
      <c r="O437" s="250">
        <v>0</v>
      </c>
      <c r="P437" s="85">
        <v>0</v>
      </c>
      <c r="Q437" s="85">
        <v>0</v>
      </c>
      <c r="R437" s="250">
        <v>0</v>
      </c>
      <c r="S437" s="68">
        <f t="shared" si="67"/>
        <v>0</v>
      </c>
      <c r="T437" s="143">
        <f t="shared" si="68"/>
        <v>0</v>
      </c>
      <c r="U437" s="250">
        <v>0</v>
      </c>
      <c r="V437" s="263" t="s">
        <v>48</v>
      </c>
      <c r="W437" s="263" t="s">
        <v>48</v>
      </c>
      <c r="X437" s="263" t="s">
        <v>48</v>
      </c>
      <c r="Y437" s="263" t="s">
        <v>48</v>
      </c>
      <c r="Z437" s="231" t="s">
        <v>48</v>
      </c>
      <c r="AB437" s="48"/>
    </row>
    <row r="438" spans="2:28" ht="37.5" customHeight="1">
      <c r="B438" s="4" t="s">
        <v>473</v>
      </c>
      <c r="C438" s="2" t="s">
        <v>759</v>
      </c>
      <c r="D438" s="85">
        <v>0</v>
      </c>
      <c r="E438" s="85">
        <v>0</v>
      </c>
      <c r="F438" s="250">
        <v>0</v>
      </c>
      <c r="G438" s="85">
        <v>0</v>
      </c>
      <c r="H438" s="85">
        <v>0</v>
      </c>
      <c r="I438" s="250">
        <v>0</v>
      </c>
      <c r="J438" s="85">
        <v>0</v>
      </c>
      <c r="K438" s="85">
        <v>0</v>
      </c>
      <c r="L438" s="250">
        <v>0</v>
      </c>
      <c r="M438" s="85">
        <v>0</v>
      </c>
      <c r="N438" s="85">
        <v>0</v>
      </c>
      <c r="O438" s="250">
        <v>0</v>
      </c>
      <c r="P438" s="85">
        <v>0</v>
      </c>
      <c r="Q438" s="85">
        <v>0</v>
      </c>
      <c r="R438" s="250">
        <v>0</v>
      </c>
      <c r="S438" s="68">
        <f t="shared" si="67"/>
        <v>0</v>
      </c>
      <c r="T438" s="143">
        <f t="shared" si="68"/>
        <v>0</v>
      </c>
      <c r="U438" s="250">
        <v>0</v>
      </c>
      <c r="V438" s="263" t="s">
        <v>48</v>
      </c>
      <c r="W438" s="263" t="s">
        <v>48</v>
      </c>
      <c r="X438" s="263" t="s">
        <v>48</v>
      </c>
      <c r="Y438" s="263" t="s">
        <v>48</v>
      </c>
      <c r="Z438" s="231" t="s">
        <v>48</v>
      </c>
      <c r="AB438" s="48"/>
    </row>
    <row r="439" spans="2:28" ht="42.75" customHeight="1">
      <c r="B439" s="4" t="s">
        <v>475</v>
      </c>
      <c r="C439" s="2" t="s">
        <v>237</v>
      </c>
      <c r="D439" s="85">
        <v>0</v>
      </c>
      <c r="E439" s="85">
        <v>0</v>
      </c>
      <c r="F439" s="250">
        <v>0</v>
      </c>
      <c r="G439" s="85">
        <v>0</v>
      </c>
      <c r="H439" s="85">
        <v>0</v>
      </c>
      <c r="I439" s="250">
        <v>0</v>
      </c>
      <c r="J439" s="85">
        <v>0</v>
      </c>
      <c r="K439" s="85">
        <v>0</v>
      </c>
      <c r="L439" s="250">
        <v>0</v>
      </c>
      <c r="M439" s="3">
        <v>30</v>
      </c>
      <c r="N439" s="3">
        <v>30</v>
      </c>
      <c r="O439" s="250">
        <f>N439/M439</f>
        <v>1</v>
      </c>
      <c r="P439" s="85">
        <v>0</v>
      </c>
      <c r="Q439" s="85">
        <v>0</v>
      </c>
      <c r="R439" s="250">
        <v>0</v>
      </c>
      <c r="S439" s="68">
        <f t="shared" si="67"/>
        <v>30</v>
      </c>
      <c r="T439" s="143">
        <f t="shared" si="68"/>
        <v>30</v>
      </c>
      <c r="U439" s="250">
        <f>T439/S439</f>
        <v>1</v>
      </c>
      <c r="V439" s="263" t="s">
        <v>48</v>
      </c>
      <c r="W439" s="263" t="s">
        <v>48</v>
      </c>
      <c r="X439" s="263" t="s">
        <v>48</v>
      </c>
      <c r="Y439" s="263" t="s">
        <v>48</v>
      </c>
      <c r="Z439" s="231" t="s">
        <v>48</v>
      </c>
      <c r="AB439" s="48"/>
    </row>
    <row r="440" spans="2:28" ht="25.5" customHeight="1">
      <c r="B440" s="18" t="s">
        <v>710</v>
      </c>
      <c r="C440" s="18" t="s">
        <v>238</v>
      </c>
      <c r="D440" s="86">
        <f>D441+D442</f>
        <v>0</v>
      </c>
      <c r="E440" s="86">
        <f>E441+E442</f>
        <v>0</v>
      </c>
      <c r="F440" s="250">
        <v>0</v>
      </c>
      <c r="G440" s="86">
        <f>G441+G442</f>
        <v>0</v>
      </c>
      <c r="H440" s="86">
        <f>H441+H442</f>
        <v>0</v>
      </c>
      <c r="I440" s="250">
        <v>0</v>
      </c>
      <c r="J440" s="86">
        <f>J441+J442</f>
        <v>0</v>
      </c>
      <c r="K440" s="86">
        <f>K441+K442</f>
        <v>0</v>
      </c>
      <c r="L440" s="250">
        <v>0</v>
      </c>
      <c r="M440" s="86">
        <f>M441+M442</f>
        <v>0</v>
      </c>
      <c r="N440" s="86">
        <f>N441+N442</f>
        <v>0</v>
      </c>
      <c r="O440" s="250">
        <v>0</v>
      </c>
      <c r="P440" s="86">
        <f>P441+P442</f>
        <v>0</v>
      </c>
      <c r="Q440" s="86">
        <f>Q441+Q442</f>
        <v>0</v>
      </c>
      <c r="R440" s="250">
        <v>0</v>
      </c>
      <c r="S440" s="68">
        <f t="shared" si="67"/>
        <v>0</v>
      </c>
      <c r="T440" s="143">
        <f t="shared" si="68"/>
        <v>0</v>
      </c>
      <c r="U440" s="250">
        <v>0</v>
      </c>
      <c r="V440" s="263" t="s">
        <v>48</v>
      </c>
      <c r="W440" s="263" t="s">
        <v>48</v>
      </c>
      <c r="X440" s="263" t="s">
        <v>48</v>
      </c>
      <c r="Y440" s="263" t="s">
        <v>48</v>
      </c>
      <c r="Z440" s="231" t="s">
        <v>48</v>
      </c>
      <c r="AB440" s="48"/>
    </row>
    <row r="441" spans="2:28" ht="37.5" customHeight="1">
      <c r="B441" s="4" t="s">
        <v>712</v>
      </c>
      <c r="C441" s="2" t="s">
        <v>239</v>
      </c>
      <c r="D441" s="85">
        <v>0</v>
      </c>
      <c r="E441" s="85">
        <v>0</v>
      </c>
      <c r="F441" s="250">
        <v>0</v>
      </c>
      <c r="G441" s="85">
        <v>0</v>
      </c>
      <c r="H441" s="85">
        <v>0</v>
      </c>
      <c r="I441" s="250">
        <v>0</v>
      </c>
      <c r="J441" s="85">
        <v>0</v>
      </c>
      <c r="K441" s="85">
        <v>0</v>
      </c>
      <c r="L441" s="250">
        <v>0</v>
      </c>
      <c r="M441" s="85">
        <v>0</v>
      </c>
      <c r="N441" s="85">
        <v>0</v>
      </c>
      <c r="O441" s="250">
        <v>0</v>
      </c>
      <c r="P441" s="85">
        <v>0</v>
      </c>
      <c r="Q441" s="85">
        <v>0</v>
      </c>
      <c r="R441" s="250">
        <v>0</v>
      </c>
      <c r="S441" s="68">
        <f t="shared" si="67"/>
        <v>0</v>
      </c>
      <c r="T441" s="143">
        <f t="shared" si="68"/>
        <v>0</v>
      </c>
      <c r="U441" s="250">
        <v>0</v>
      </c>
      <c r="V441" s="263" t="s">
        <v>48</v>
      </c>
      <c r="W441" s="263" t="s">
        <v>48</v>
      </c>
      <c r="X441" s="263" t="s">
        <v>48</v>
      </c>
      <c r="Y441" s="263" t="s">
        <v>48</v>
      </c>
      <c r="Z441" s="231" t="s">
        <v>48</v>
      </c>
      <c r="AB441" s="48"/>
    </row>
    <row r="442" spans="2:28" ht="37.5" customHeight="1">
      <c r="B442" s="4" t="s">
        <v>714</v>
      </c>
      <c r="C442" s="2" t="s">
        <v>240</v>
      </c>
      <c r="D442" s="85">
        <v>0</v>
      </c>
      <c r="E442" s="85">
        <v>0</v>
      </c>
      <c r="F442" s="250">
        <v>0</v>
      </c>
      <c r="G442" s="85">
        <v>0</v>
      </c>
      <c r="H442" s="85">
        <v>0</v>
      </c>
      <c r="I442" s="250">
        <v>0</v>
      </c>
      <c r="J442" s="85">
        <v>0</v>
      </c>
      <c r="K442" s="85">
        <v>0</v>
      </c>
      <c r="L442" s="250">
        <v>0</v>
      </c>
      <c r="M442" s="85">
        <v>0</v>
      </c>
      <c r="N442" s="85">
        <v>0</v>
      </c>
      <c r="O442" s="250">
        <v>0</v>
      </c>
      <c r="P442" s="85">
        <v>0</v>
      </c>
      <c r="Q442" s="85">
        <v>0</v>
      </c>
      <c r="R442" s="250">
        <v>0</v>
      </c>
      <c r="S442" s="68">
        <f t="shared" si="67"/>
        <v>0</v>
      </c>
      <c r="T442" s="143">
        <f t="shared" si="68"/>
        <v>0</v>
      </c>
      <c r="U442" s="250">
        <v>0</v>
      </c>
      <c r="V442" s="263" t="s">
        <v>48</v>
      </c>
      <c r="W442" s="263" t="s">
        <v>48</v>
      </c>
      <c r="X442" s="263" t="s">
        <v>48</v>
      </c>
      <c r="Y442" s="263" t="s">
        <v>48</v>
      </c>
      <c r="Z442" s="231" t="s">
        <v>48</v>
      </c>
      <c r="AB442" s="48"/>
    </row>
    <row r="443" spans="2:28" ht="37.5" customHeight="1">
      <c r="B443" s="18" t="s">
        <v>720</v>
      </c>
      <c r="C443" s="18" t="s">
        <v>241</v>
      </c>
      <c r="D443" s="86">
        <f>D444+D445</f>
        <v>0</v>
      </c>
      <c r="E443" s="86">
        <f>E444+E445</f>
        <v>0</v>
      </c>
      <c r="F443" s="250">
        <v>0</v>
      </c>
      <c r="G443" s="86">
        <f>G444+G445</f>
        <v>0</v>
      </c>
      <c r="H443" s="86">
        <f>H444+H445</f>
        <v>0</v>
      </c>
      <c r="I443" s="250">
        <v>0</v>
      </c>
      <c r="J443" s="86">
        <f>J444+J445</f>
        <v>0</v>
      </c>
      <c r="K443" s="86">
        <f>K444+K445</f>
        <v>0</v>
      </c>
      <c r="L443" s="250">
        <v>0</v>
      </c>
      <c r="M443" s="86">
        <f>M444+M445</f>
        <v>0</v>
      </c>
      <c r="N443" s="86">
        <f>N444+N445</f>
        <v>0</v>
      </c>
      <c r="O443" s="250">
        <v>0</v>
      </c>
      <c r="P443" s="86">
        <f>P444+P445</f>
        <v>0</v>
      </c>
      <c r="Q443" s="86">
        <f>Q444+Q445</f>
        <v>0</v>
      </c>
      <c r="R443" s="250">
        <v>0</v>
      </c>
      <c r="S443" s="68">
        <f t="shared" si="67"/>
        <v>0</v>
      </c>
      <c r="T443" s="143">
        <f t="shared" si="68"/>
        <v>0</v>
      </c>
      <c r="U443" s="250">
        <v>0</v>
      </c>
      <c r="V443" s="263" t="s">
        <v>48</v>
      </c>
      <c r="W443" s="263" t="s">
        <v>48</v>
      </c>
      <c r="X443" s="263" t="s">
        <v>48</v>
      </c>
      <c r="Y443" s="263" t="s">
        <v>48</v>
      </c>
      <c r="Z443" s="231" t="s">
        <v>48</v>
      </c>
      <c r="AB443" s="48"/>
    </row>
    <row r="444" spans="2:28" ht="114" customHeight="1">
      <c r="B444" s="4" t="s">
        <v>722</v>
      </c>
      <c r="C444" s="2" t="s">
        <v>760</v>
      </c>
      <c r="D444" s="86">
        <f aca="true" t="shared" si="70" ref="D444:Q444">D445</f>
        <v>0</v>
      </c>
      <c r="E444" s="86">
        <f t="shared" si="70"/>
        <v>0</v>
      </c>
      <c r="F444" s="250">
        <v>0</v>
      </c>
      <c r="G444" s="86">
        <f t="shared" si="70"/>
        <v>0</v>
      </c>
      <c r="H444" s="86">
        <f t="shared" si="70"/>
        <v>0</v>
      </c>
      <c r="I444" s="250">
        <v>0</v>
      </c>
      <c r="J444" s="86">
        <f t="shared" si="70"/>
        <v>0</v>
      </c>
      <c r="K444" s="86">
        <f t="shared" si="70"/>
        <v>0</v>
      </c>
      <c r="L444" s="250">
        <v>0</v>
      </c>
      <c r="M444" s="86">
        <f t="shared" si="70"/>
        <v>0</v>
      </c>
      <c r="N444" s="86">
        <f t="shared" si="70"/>
        <v>0</v>
      </c>
      <c r="O444" s="250">
        <v>0</v>
      </c>
      <c r="P444" s="86">
        <f t="shared" si="70"/>
        <v>0</v>
      </c>
      <c r="Q444" s="86">
        <f t="shared" si="70"/>
        <v>0</v>
      </c>
      <c r="R444" s="250">
        <v>0</v>
      </c>
      <c r="S444" s="68">
        <f t="shared" si="67"/>
        <v>0</v>
      </c>
      <c r="T444" s="143">
        <f t="shared" si="68"/>
        <v>0</v>
      </c>
      <c r="U444" s="250">
        <v>0</v>
      </c>
      <c r="V444" s="263" t="s">
        <v>48</v>
      </c>
      <c r="W444" s="263" t="s">
        <v>48</v>
      </c>
      <c r="X444" s="263" t="s">
        <v>48</v>
      </c>
      <c r="Y444" s="263" t="s">
        <v>48</v>
      </c>
      <c r="Z444" s="231" t="s">
        <v>48</v>
      </c>
      <c r="AB444" s="48"/>
    </row>
    <row r="445" spans="2:28" ht="28.5" customHeight="1">
      <c r="B445" s="4" t="s">
        <v>761</v>
      </c>
      <c r="C445" s="2" t="s">
        <v>242</v>
      </c>
      <c r="D445" s="67">
        <v>0</v>
      </c>
      <c r="E445" s="67">
        <v>0</v>
      </c>
      <c r="F445" s="250">
        <v>0</v>
      </c>
      <c r="G445" s="67">
        <v>0</v>
      </c>
      <c r="H445" s="67">
        <v>0</v>
      </c>
      <c r="I445" s="250">
        <v>0</v>
      </c>
      <c r="J445" s="67">
        <v>0</v>
      </c>
      <c r="K445" s="67">
        <v>0</v>
      </c>
      <c r="L445" s="250">
        <v>0</v>
      </c>
      <c r="M445" s="67">
        <v>0</v>
      </c>
      <c r="N445" s="67">
        <v>0</v>
      </c>
      <c r="O445" s="250">
        <v>0</v>
      </c>
      <c r="P445" s="67">
        <v>0</v>
      </c>
      <c r="Q445" s="67">
        <v>0</v>
      </c>
      <c r="R445" s="250">
        <v>0</v>
      </c>
      <c r="S445" s="68">
        <f t="shared" si="67"/>
        <v>0</v>
      </c>
      <c r="T445" s="143">
        <f t="shared" si="68"/>
        <v>0</v>
      </c>
      <c r="U445" s="250">
        <v>0</v>
      </c>
      <c r="V445" s="263" t="s">
        <v>48</v>
      </c>
      <c r="W445" s="263" t="s">
        <v>48</v>
      </c>
      <c r="X445" s="263" t="s">
        <v>48</v>
      </c>
      <c r="Y445" s="263" t="s">
        <v>48</v>
      </c>
      <c r="Z445" s="231" t="s">
        <v>48</v>
      </c>
      <c r="AB445" s="48"/>
    </row>
    <row r="446" spans="2:28" ht="23.25" customHeight="1">
      <c r="B446" s="294" t="s">
        <v>153</v>
      </c>
      <c r="C446" s="294"/>
      <c r="D446" s="74">
        <f>D417+D422+D425+D430+D433+D436+D440+D443</f>
        <v>0</v>
      </c>
      <c r="E446" s="74">
        <f>E417+E422+E425+E430+E433+E436+E440+E443</f>
        <v>0</v>
      </c>
      <c r="F446" s="207">
        <v>0</v>
      </c>
      <c r="G446" s="74">
        <f>G417+G422+G425+G430+G433+G436+G440+G443</f>
        <v>0</v>
      </c>
      <c r="H446" s="74">
        <f>H417+H422+H425+H430+H433+H436+H440+H443</f>
        <v>0</v>
      </c>
      <c r="I446" s="207">
        <v>0</v>
      </c>
      <c r="J446" s="74">
        <f>J417+J422+J425+J430+J433+J436+J440+J443</f>
        <v>1727.6</v>
      </c>
      <c r="K446" s="74">
        <f>K417+K422+K425+K430+K433+K436+K440+K443</f>
        <v>1688.1</v>
      </c>
      <c r="L446" s="207">
        <f>K446/J446</f>
        <v>0.9771359110905302</v>
      </c>
      <c r="M446" s="74">
        <f>M417+M422+M425+M430+M433+M436+M440+M443</f>
        <v>30</v>
      </c>
      <c r="N446" s="74">
        <f>N417+N422+N425+N430+N433+N436+N440+N443</f>
        <v>30</v>
      </c>
      <c r="O446" s="207">
        <f>N446/M446</f>
        <v>1</v>
      </c>
      <c r="P446" s="74">
        <f>P417+P422+P425+P430+P433+P436+P440+P443</f>
        <v>0</v>
      </c>
      <c r="Q446" s="74">
        <f>Q417+Q422+Q425+Q430+Q433+Q436+Q440+Q443</f>
        <v>0</v>
      </c>
      <c r="R446" s="207">
        <v>0</v>
      </c>
      <c r="S446" s="71">
        <f t="shared" si="67"/>
        <v>1757.6</v>
      </c>
      <c r="T446" s="215">
        <f t="shared" si="68"/>
        <v>1718.1</v>
      </c>
      <c r="U446" s="207">
        <f>T446/S446</f>
        <v>0.9775261720527992</v>
      </c>
      <c r="V446" s="263" t="s">
        <v>48</v>
      </c>
      <c r="W446" s="263" t="s">
        <v>48</v>
      </c>
      <c r="X446" s="263" t="s">
        <v>48</v>
      </c>
      <c r="Y446" s="263" t="s">
        <v>48</v>
      </c>
      <c r="Z446" s="231" t="s">
        <v>48</v>
      </c>
      <c r="AB446" s="48"/>
    </row>
    <row r="447" spans="2:28" ht="25.5" customHeight="1">
      <c r="B447" s="339" t="s">
        <v>243</v>
      </c>
      <c r="C447" s="341"/>
      <c r="D447" s="341"/>
      <c r="E447" s="341"/>
      <c r="F447" s="341"/>
      <c r="G447" s="341"/>
      <c r="H447" s="341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341"/>
      <c r="T447" s="341"/>
      <c r="U447" s="341"/>
      <c r="V447" s="341"/>
      <c r="W447" s="341"/>
      <c r="X447" s="341"/>
      <c r="Y447" s="341"/>
      <c r="Z447" s="342"/>
      <c r="AB447" s="48"/>
    </row>
    <row r="448" spans="2:28" ht="60.75" customHeight="1">
      <c r="B448" s="18" t="s">
        <v>375</v>
      </c>
      <c r="C448" s="18" t="s">
        <v>769</v>
      </c>
      <c r="D448" s="86">
        <f>D449+D450+D451+D452+D453+D454+D455+D456+D457</f>
        <v>0</v>
      </c>
      <c r="E448" s="86">
        <f>E449+E450+E451+E452+E453+E454+E455+E456+E457</f>
        <v>0</v>
      </c>
      <c r="F448" s="250">
        <v>0</v>
      </c>
      <c r="G448" s="86">
        <f>G449+G450+G451+G452+G453+G454+G455+G456+G457</f>
        <v>0</v>
      </c>
      <c r="H448" s="86">
        <f>H449+H450+H451+H452+H453+H454+H455+H456+H457</f>
        <v>0</v>
      </c>
      <c r="I448" s="250">
        <v>0</v>
      </c>
      <c r="J448" s="86">
        <f>J449+J450+J451+J452+J453+J454+J455+J456+J457</f>
        <v>114</v>
      </c>
      <c r="K448" s="86">
        <f>K449+K450+K451+K452+K453+K454+K455+K456+K457</f>
        <v>104</v>
      </c>
      <c r="L448" s="169">
        <f>K448/J448</f>
        <v>0.9122807017543859</v>
      </c>
      <c r="M448" s="86">
        <f>M449+M450+M451+M452+M453+M454+M455+M456+M457</f>
        <v>100</v>
      </c>
      <c r="N448" s="86">
        <f>N449+N450+N451+N452+N453+N454+N455+N456+N457</f>
        <v>100</v>
      </c>
      <c r="O448" s="169">
        <f>N448/M448</f>
        <v>1</v>
      </c>
      <c r="P448" s="86">
        <f>P449+P450+P451+P452+P453+P454+P455+P456+P457</f>
        <v>0</v>
      </c>
      <c r="Q448" s="86">
        <f>Q449+Q450+Q451+Q452+Q453+Q454+Q455+Q456+Q457</f>
        <v>0</v>
      </c>
      <c r="R448" s="250">
        <v>0</v>
      </c>
      <c r="S448" s="68">
        <f>D448+G448+J448+M448+P448</f>
        <v>214</v>
      </c>
      <c r="T448" s="68">
        <f aca="true" t="shared" si="71" ref="S448:T450">E448+H448+K448+N448+Q448</f>
        <v>204</v>
      </c>
      <c r="U448" s="169">
        <f>T448/S448</f>
        <v>0.9532710280373832</v>
      </c>
      <c r="V448" s="35" t="s">
        <v>779</v>
      </c>
      <c r="W448" s="35" t="s">
        <v>43</v>
      </c>
      <c r="X448" s="36">
        <v>65</v>
      </c>
      <c r="Y448" s="36">
        <v>66</v>
      </c>
      <c r="Z448" s="36">
        <v>71</v>
      </c>
      <c r="AA448" s="277"/>
      <c r="AB448" s="48"/>
    </row>
    <row r="449" spans="2:28" ht="58.5" customHeight="1">
      <c r="B449" s="4" t="s">
        <v>305</v>
      </c>
      <c r="C449" s="2" t="s">
        <v>244</v>
      </c>
      <c r="D449" s="72">
        <v>0</v>
      </c>
      <c r="E449" s="72">
        <v>0</v>
      </c>
      <c r="F449" s="250">
        <v>0</v>
      </c>
      <c r="G449" s="72">
        <v>0</v>
      </c>
      <c r="H449" s="72">
        <v>0</v>
      </c>
      <c r="I449" s="250">
        <v>0</v>
      </c>
      <c r="J449" s="3">
        <v>0</v>
      </c>
      <c r="K449" s="3">
        <v>0</v>
      </c>
      <c r="L449" s="169">
        <v>0</v>
      </c>
      <c r="M449" s="3">
        <v>0</v>
      </c>
      <c r="N449" s="3">
        <v>0</v>
      </c>
      <c r="O449" s="250">
        <v>0</v>
      </c>
      <c r="P449" s="72">
        <v>0</v>
      </c>
      <c r="Q449" s="72">
        <v>0</v>
      </c>
      <c r="R449" s="250">
        <v>0</v>
      </c>
      <c r="S449" s="72">
        <f t="shared" si="71"/>
        <v>0</v>
      </c>
      <c r="T449" s="72">
        <f t="shared" si="71"/>
        <v>0</v>
      </c>
      <c r="U449" s="169">
        <v>0</v>
      </c>
      <c r="V449" s="35" t="s">
        <v>780</v>
      </c>
      <c r="W449" s="35" t="s">
        <v>43</v>
      </c>
      <c r="X449" s="36">
        <v>1</v>
      </c>
      <c r="Y449" s="36">
        <v>2</v>
      </c>
      <c r="Z449" s="36">
        <v>5</v>
      </c>
      <c r="AA449" s="277"/>
      <c r="AB449" s="48"/>
    </row>
    <row r="450" spans="2:28" ht="62.25" customHeight="1">
      <c r="B450" s="4" t="s">
        <v>307</v>
      </c>
      <c r="C450" s="2" t="s">
        <v>245</v>
      </c>
      <c r="D450" s="67">
        <v>0</v>
      </c>
      <c r="E450" s="67">
        <v>0</v>
      </c>
      <c r="F450" s="250">
        <v>0</v>
      </c>
      <c r="G450" s="67">
        <v>0</v>
      </c>
      <c r="H450" s="67">
        <v>0</v>
      </c>
      <c r="I450" s="250">
        <v>0</v>
      </c>
      <c r="J450" s="3">
        <v>0</v>
      </c>
      <c r="K450" s="3">
        <v>0</v>
      </c>
      <c r="L450" s="169">
        <v>0</v>
      </c>
      <c r="M450" s="3">
        <v>0</v>
      </c>
      <c r="N450" s="3">
        <v>0</v>
      </c>
      <c r="O450" s="250">
        <v>0</v>
      </c>
      <c r="P450" s="67">
        <v>0</v>
      </c>
      <c r="Q450" s="67">
        <v>0</v>
      </c>
      <c r="R450" s="250">
        <v>0</v>
      </c>
      <c r="S450" s="67">
        <f t="shared" si="71"/>
        <v>0</v>
      </c>
      <c r="T450" s="67">
        <f t="shared" si="71"/>
        <v>0</v>
      </c>
      <c r="U450" s="169">
        <v>0</v>
      </c>
      <c r="V450" s="35" t="s">
        <v>781</v>
      </c>
      <c r="W450" s="35" t="s">
        <v>43</v>
      </c>
      <c r="X450" s="36">
        <v>0</v>
      </c>
      <c r="Y450" s="36">
        <v>87.8</v>
      </c>
      <c r="Z450" s="36">
        <v>53.3</v>
      </c>
      <c r="AA450" s="277"/>
      <c r="AB450" s="48"/>
    </row>
    <row r="451" spans="2:28" ht="36" customHeight="1">
      <c r="B451" s="4" t="s">
        <v>308</v>
      </c>
      <c r="C451" s="2" t="s">
        <v>246</v>
      </c>
      <c r="D451" s="67">
        <v>0</v>
      </c>
      <c r="E451" s="67">
        <v>0</v>
      </c>
      <c r="F451" s="250">
        <v>0</v>
      </c>
      <c r="G451" s="67">
        <v>0</v>
      </c>
      <c r="H451" s="67">
        <v>0</v>
      </c>
      <c r="I451" s="250">
        <v>0</v>
      </c>
      <c r="J451" s="3">
        <v>0</v>
      </c>
      <c r="K451" s="3">
        <v>0</v>
      </c>
      <c r="L451" s="169">
        <v>0</v>
      </c>
      <c r="M451" s="3">
        <v>0</v>
      </c>
      <c r="N451" s="3">
        <v>0</v>
      </c>
      <c r="O451" s="250">
        <v>0</v>
      </c>
      <c r="P451" s="67">
        <v>0</v>
      </c>
      <c r="Q451" s="67">
        <v>0</v>
      </c>
      <c r="R451" s="250">
        <v>0</v>
      </c>
      <c r="S451" s="67">
        <f aca="true" t="shared" si="72" ref="S451:S467">D451+G451+J451+M451+P451</f>
        <v>0</v>
      </c>
      <c r="T451" s="67">
        <f aca="true" t="shared" si="73" ref="T451:T467">E451+H451+K451+N451+Q451</f>
        <v>0</v>
      </c>
      <c r="U451" s="169">
        <v>0</v>
      </c>
      <c r="V451" s="35" t="s">
        <v>48</v>
      </c>
      <c r="W451" s="35" t="s">
        <v>48</v>
      </c>
      <c r="X451" s="35" t="s">
        <v>48</v>
      </c>
      <c r="Y451" s="35" t="s">
        <v>48</v>
      </c>
      <c r="Z451" s="35" t="s">
        <v>48</v>
      </c>
      <c r="AB451" s="48"/>
    </row>
    <row r="452" spans="2:28" ht="52.5" customHeight="1">
      <c r="B452" s="4" t="s">
        <v>310</v>
      </c>
      <c r="C452" s="2" t="s">
        <v>770</v>
      </c>
      <c r="D452" s="67">
        <v>0</v>
      </c>
      <c r="E452" s="67">
        <v>0</v>
      </c>
      <c r="F452" s="250">
        <v>0</v>
      </c>
      <c r="G452" s="67">
        <v>0</v>
      </c>
      <c r="H452" s="67">
        <v>0</v>
      </c>
      <c r="I452" s="250">
        <v>0</v>
      </c>
      <c r="J452" s="3">
        <v>64</v>
      </c>
      <c r="K452" s="3">
        <v>64</v>
      </c>
      <c r="L452" s="169">
        <f>K452/J452</f>
        <v>1</v>
      </c>
      <c r="M452" s="3">
        <v>0</v>
      </c>
      <c r="N452" s="3">
        <v>0</v>
      </c>
      <c r="O452" s="250">
        <v>0</v>
      </c>
      <c r="P452" s="67">
        <v>0</v>
      </c>
      <c r="Q452" s="67">
        <v>0</v>
      </c>
      <c r="R452" s="250">
        <v>0</v>
      </c>
      <c r="S452" s="67">
        <f t="shared" si="72"/>
        <v>64</v>
      </c>
      <c r="T452" s="67">
        <f t="shared" si="73"/>
        <v>64</v>
      </c>
      <c r="U452" s="169">
        <f>T452/S452</f>
        <v>1</v>
      </c>
      <c r="V452" s="35" t="s">
        <v>48</v>
      </c>
      <c r="W452" s="35" t="s">
        <v>48</v>
      </c>
      <c r="X452" s="35" t="s">
        <v>48</v>
      </c>
      <c r="Y452" s="35" t="s">
        <v>48</v>
      </c>
      <c r="Z452" s="35" t="s">
        <v>48</v>
      </c>
      <c r="AB452" s="48"/>
    </row>
    <row r="453" spans="2:28" ht="47.25" customHeight="1">
      <c r="B453" s="4" t="s">
        <v>312</v>
      </c>
      <c r="C453" s="2" t="s">
        <v>247</v>
      </c>
      <c r="D453" s="67">
        <v>0</v>
      </c>
      <c r="E453" s="67">
        <v>0</v>
      </c>
      <c r="F453" s="250">
        <v>0</v>
      </c>
      <c r="G453" s="67">
        <v>0</v>
      </c>
      <c r="H453" s="67">
        <v>0</v>
      </c>
      <c r="I453" s="250">
        <v>0</v>
      </c>
      <c r="J453" s="3">
        <v>0</v>
      </c>
      <c r="K453" s="3">
        <v>0</v>
      </c>
      <c r="L453" s="169">
        <v>0</v>
      </c>
      <c r="M453" s="3">
        <v>0</v>
      </c>
      <c r="N453" s="3">
        <v>0</v>
      </c>
      <c r="O453" s="250">
        <v>0</v>
      </c>
      <c r="P453" s="67">
        <v>0</v>
      </c>
      <c r="Q453" s="67">
        <v>0</v>
      </c>
      <c r="R453" s="250">
        <v>0</v>
      </c>
      <c r="S453" s="67">
        <f t="shared" si="72"/>
        <v>0</v>
      </c>
      <c r="T453" s="67">
        <f t="shared" si="73"/>
        <v>0</v>
      </c>
      <c r="U453" s="169">
        <v>0</v>
      </c>
      <c r="V453" s="35" t="s">
        <v>48</v>
      </c>
      <c r="W453" s="35" t="s">
        <v>48</v>
      </c>
      <c r="X453" s="35" t="s">
        <v>48</v>
      </c>
      <c r="Y453" s="35" t="s">
        <v>48</v>
      </c>
      <c r="Z453" s="35" t="s">
        <v>48</v>
      </c>
      <c r="AB453" s="48"/>
    </row>
    <row r="454" spans="2:28" ht="28.5" customHeight="1">
      <c r="B454" s="4" t="s">
        <v>314</v>
      </c>
      <c r="C454" s="2" t="s">
        <v>771</v>
      </c>
      <c r="D454" s="67">
        <v>0</v>
      </c>
      <c r="E454" s="67">
        <v>0</v>
      </c>
      <c r="F454" s="250">
        <v>0</v>
      </c>
      <c r="G454" s="67">
        <v>0</v>
      </c>
      <c r="H454" s="67">
        <v>0</v>
      </c>
      <c r="I454" s="250">
        <v>0</v>
      </c>
      <c r="J454" s="3">
        <v>50</v>
      </c>
      <c r="K454" s="3">
        <v>40</v>
      </c>
      <c r="L454" s="169">
        <f>K454/J454</f>
        <v>0.8</v>
      </c>
      <c r="M454" s="3">
        <v>100</v>
      </c>
      <c r="N454" s="3">
        <v>100</v>
      </c>
      <c r="O454" s="169">
        <f>N454/M454</f>
        <v>1</v>
      </c>
      <c r="P454" s="67">
        <v>0</v>
      </c>
      <c r="Q454" s="67">
        <v>0</v>
      </c>
      <c r="R454" s="250">
        <v>0</v>
      </c>
      <c r="S454" s="67">
        <f t="shared" si="72"/>
        <v>150</v>
      </c>
      <c r="T454" s="67">
        <f t="shared" si="73"/>
        <v>140</v>
      </c>
      <c r="U454" s="169">
        <f>T454/S454</f>
        <v>0.9333333333333333</v>
      </c>
      <c r="V454" s="35" t="s">
        <v>48</v>
      </c>
      <c r="W454" s="35" t="s">
        <v>48</v>
      </c>
      <c r="X454" s="35" t="s">
        <v>48</v>
      </c>
      <c r="Y454" s="35" t="s">
        <v>48</v>
      </c>
      <c r="Z454" s="35" t="s">
        <v>48</v>
      </c>
      <c r="AB454" s="48"/>
    </row>
    <row r="455" spans="2:28" ht="61.5" customHeight="1">
      <c r="B455" s="4" t="s">
        <v>316</v>
      </c>
      <c r="C455" s="2" t="s">
        <v>248</v>
      </c>
      <c r="D455" s="67">
        <v>0</v>
      </c>
      <c r="E455" s="67">
        <v>0</v>
      </c>
      <c r="F455" s="250">
        <v>0</v>
      </c>
      <c r="G455" s="67">
        <v>0</v>
      </c>
      <c r="H455" s="67">
        <v>0</v>
      </c>
      <c r="I455" s="250">
        <v>0</v>
      </c>
      <c r="J455" s="3">
        <v>0</v>
      </c>
      <c r="K455" s="3">
        <v>0</v>
      </c>
      <c r="L455" s="169">
        <v>0</v>
      </c>
      <c r="M455" s="3">
        <v>0</v>
      </c>
      <c r="N455" s="3">
        <v>0</v>
      </c>
      <c r="O455" s="250">
        <v>0</v>
      </c>
      <c r="P455" s="67">
        <v>0</v>
      </c>
      <c r="Q455" s="67">
        <v>0</v>
      </c>
      <c r="R455" s="250">
        <v>0</v>
      </c>
      <c r="S455" s="67">
        <f t="shared" si="72"/>
        <v>0</v>
      </c>
      <c r="T455" s="67">
        <f t="shared" si="73"/>
        <v>0</v>
      </c>
      <c r="U455" s="169">
        <v>0</v>
      </c>
      <c r="V455" s="35" t="s">
        <v>48</v>
      </c>
      <c r="W455" s="35" t="s">
        <v>48</v>
      </c>
      <c r="X455" s="35" t="s">
        <v>48</v>
      </c>
      <c r="Y455" s="35" t="s">
        <v>48</v>
      </c>
      <c r="Z455" s="35" t="s">
        <v>48</v>
      </c>
      <c r="AB455" s="48"/>
    </row>
    <row r="456" spans="2:28" ht="56.25" customHeight="1">
      <c r="B456" s="4" t="s">
        <v>317</v>
      </c>
      <c r="C456" s="2" t="s">
        <v>249</v>
      </c>
      <c r="D456" s="67">
        <v>0</v>
      </c>
      <c r="E456" s="67">
        <v>0</v>
      </c>
      <c r="F456" s="250">
        <v>0</v>
      </c>
      <c r="G456" s="67">
        <v>0</v>
      </c>
      <c r="H456" s="67">
        <v>0</v>
      </c>
      <c r="I456" s="250">
        <v>0</v>
      </c>
      <c r="J456" s="3">
        <v>0</v>
      </c>
      <c r="K456" s="3">
        <v>0</v>
      </c>
      <c r="L456" s="169">
        <v>0</v>
      </c>
      <c r="M456" s="3">
        <v>0</v>
      </c>
      <c r="N456" s="3">
        <v>0</v>
      </c>
      <c r="O456" s="250">
        <v>0</v>
      </c>
      <c r="P456" s="67">
        <v>0</v>
      </c>
      <c r="Q456" s="67">
        <v>0</v>
      </c>
      <c r="R456" s="250">
        <v>0</v>
      </c>
      <c r="S456" s="67">
        <f t="shared" si="72"/>
        <v>0</v>
      </c>
      <c r="T456" s="67">
        <f t="shared" si="73"/>
        <v>0</v>
      </c>
      <c r="U456" s="169">
        <v>0</v>
      </c>
      <c r="V456" s="35" t="s">
        <v>48</v>
      </c>
      <c r="W456" s="35" t="s">
        <v>48</v>
      </c>
      <c r="X456" s="35" t="s">
        <v>48</v>
      </c>
      <c r="Y456" s="35" t="s">
        <v>48</v>
      </c>
      <c r="Z456" s="35" t="s">
        <v>48</v>
      </c>
      <c r="AB456" s="48"/>
    </row>
    <row r="457" spans="2:28" ht="38.25" customHeight="1">
      <c r="B457" s="4" t="s">
        <v>318</v>
      </c>
      <c r="C457" s="2" t="s">
        <v>772</v>
      </c>
      <c r="D457" s="67">
        <v>0</v>
      </c>
      <c r="E457" s="67">
        <v>0</v>
      </c>
      <c r="F457" s="250">
        <v>0</v>
      </c>
      <c r="G457" s="67">
        <v>0</v>
      </c>
      <c r="H457" s="67">
        <v>0</v>
      </c>
      <c r="I457" s="250">
        <v>0</v>
      </c>
      <c r="J457" s="3">
        <v>0</v>
      </c>
      <c r="K457" s="3">
        <v>0</v>
      </c>
      <c r="L457" s="169">
        <v>0</v>
      </c>
      <c r="M457" s="3">
        <v>0</v>
      </c>
      <c r="N457" s="3">
        <v>0</v>
      </c>
      <c r="O457" s="250">
        <v>0</v>
      </c>
      <c r="P457" s="67">
        <v>0</v>
      </c>
      <c r="Q457" s="67">
        <v>0</v>
      </c>
      <c r="R457" s="250">
        <v>0</v>
      </c>
      <c r="S457" s="67">
        <f t="shared" si="72"/>
        <v>0</v>
      </c>
      <c r="T457" s="67">
        <f t="shared" si="73"/>
        <v>0</v>
      </c>
      <c r="U457" s="169">
        <v>0</v>
      </c>
      <c r="V457" s="35" t="s">
        <v>48</v>
      </c>
      <c r="W457" s="35" t="s">
        <v>48</v>
      </c>
      <c r="X457" s="35" t="s">
        <v>48</v>
      </c>
      <c r="Y457" s="35" t="s">
        <v>48</v>
      </c>
      <c r="Z457" s="35" t="s">
        <v>48</v>
      </c>
      <c r="AB457" s="48"/>
    </row>
    <row r="458" spans="2:28" ht="37.5" customHeight="1">
      <c r="B458" s="18" t="s">
        <v>383</v>
      </c>
      <c r="C458" s="18" t="s">
        <v>250</v>
      </c>
      <c r="D458" s="68">
        <f>D459+D460+D461+D462+D463</f>
        <v>0</v>
      </c>
      <c r="E458" s="68">
        <f>E459+E460+E461+E462+E463</f>
        <v>0</v>
      </c>
      <c r="F458" s="250">
        <v>0</v>
      </c>
      <c r="G458" s="68">
        <f>G459+G460+G461+G462+G463</f>
        <v>0</v>
      </c>
      <c r="H458" s="68">
        <f>H459+H460+H461+H462+H463</f>
        <v>0</v>
      </c>
      <c r="I458" s="250">
        <v>0</v>
      </c>
      <c r="J458" s="68">
        <f>J459+J460+J461+J462+J463</f>
        <v>75.19999999999999</v>
      </c>
      <c r="K458" s="68">
        <f>K459+K460+K461+K462+K463</f>
        <v>43.6</v>
      </c>
      <c r="L458" s="169">
        <f>K458/J458</f>
        <v>0.5797872340425533</v>
      </c>
      <c r="M458" s="68">
        <f>M459+M460+M461+M462+M463</f>
        <v>0</v>
      </c>
      <c r="N458" s="68">
        <f>N459+N460+N461+N462+N463</f>
        <v>0</v>
      </c>
      <c r="O458" s="250">
        <v>0</v>
      </c>
      <c r="P458" s="68">
        <f>P459+P460+P461+P462+P463</f>
        <v>0</v>
      </c>
      <c r="Q458" s="68">
        <f>Q459+Q460+Q461+Q462+Q463</f>
        <v>0</v>
      </c>
      <c r="R458" s="250">
        <v>0</v>
      </c>
      <c r="S458" s="68">
        <f t="shared" si="72"/>
        <v>75.19999999999999</v>
      </c>
      <c r="T458" s="68">
        <f t="shared" si="73"/>
        <v>43.6</v>
      </c>
      <c r="U458" s="169">
        <f>T458/S458</f>
        <v>0.5797872340425533</v>
      </c>
      <c r="V458" s="35" t="s">
        <v>48</v>
      </c>
      <c r="W458" s="35" t="s">
        <v>48</v>
      </c>
      <c r="X458" s="35" t="s">
        <v>48</v>
      </c>
      <c r="Y458" s="35" t="s">
        <v>48</v>
      </c>
      <c r="Z458" s="35" t="s">
        <v>48</v>
      </c>
      <c r="AB458" s="48"/>
    </row>
    <row r="459" spans="2:28" ht="48.75" customHeight="1">
      <c r="B459" s="4" t="s">
        <v>347</v>
      </c>
      <c r="C459" s="2" t="s">
        <v>773</v>
      </c>
      <c r="D459" s="67">
        <v>0</v>
      </c>
      <c r="E459" s="67">
        <v>0</v>
      </c>
      <c r="F459" s="250">
        <v>0</v>
      </c>
      <c r="G459" s="67">
        <v>0</v>
      </c>
      <c r="H459" s="67">
        <v>0</v>
      </c>
      <c r="I459" s="250">
        <v>0</v>
      </c>
      <c r="J459" s="3">
        <v>43.8</v>
      </c>
      <c r="K459" s="3">
        <v>43.6</v>
      </c>
      <c r="L459" s="169">
        <f>K459/J459</f>
        <v>0.995433789954338</v>
      </c>
      <c r="M459" s="67">
        <v>0</v>
      </c>
      <c r="N459" s="67">
        <v>0</v>
      </c>
      <c r="O459" s="250">
        <v>0</v>
      </c>
      <c r="P459" s="67">
        <v>0</v>
      </c>
      <c r="Q459" s="67">
        <v>0</v>
      </c>
      <c r="R459" s="250">
        <v>0</v>
      </c>
      <c r="S459" s="67">
        <f t="shared" si="72"/>
        <v>43.8</v>
      </c>
      <c r="T459" s="67">
        <f t="shared" si="73"/>
        <v>43.6</v>
      </c>
      <c r="U459" s="169">
        <f>T459/S459</f>
        <v>0.995433789954338</v>
      </c>
      <c r="V459" s="35" t="s">
        <v>48</v>
      </c>
      <c r="W459" s="35" t="s">
        <v>48</v>
      </c>
      <c r="X459" s="35" t="s">
        <v>48</v>
      </c>
      <c r="Y459" s="35" t="s">
        <v>48</v>
      </c>
      <c r="Z459" s="35" t="s">
        <v>48</v>
      </c>
      <c r="AB459" s="48"/>
    </row>
    <row r="460" spans="2:28" ht="48.75" customHeight="1">
      <c r="B460" s="4" t="s">
        <v>417</v>
      </c>
      <c r="C460" s="2" t="s">
        <v>251</v>
      </c>
      <c r="D460" s="67">
        <v>0</v>
      </c>
      <c r="E460" s="67">
        <v>0</v>
      </c>
      <c r="F460" s="250">
        <v>0</v>
      </c>
      <c r="G460" s="67">
        <v>0</v>
      </c>
      <c r="H460" s="67">
        <v>0</v>
      </c>
      <c r="I460" s="250">
        <v>0</v>
      </c>
      <c r="J460" s="3">
        <v>0</v>
      </c>
      <c r="K460" s="3">
        <v>0</v>
      </c>
      <c r="L460" s="169">
        <v>0</v>
      </c>
      <c r="M460" s="67">
        <v>0</v>
      </c>
      <c r="N460" s="67">
        <v>0</v>
      </c>
      <c r="O460" s="250">
        <v>0</v>
      </c>
      <c r="P460" s="67">
        <v>0</v>
      </c>
      <c r="Q460" s="67">
        <v>0</v>
      </c>
      <c r="R460" s="250">
        <v>0</v>
      </c>
      <c r="S460" s="67">
        <f t="shared" si="72"/>
        <v>0</v>
      </c>
      <c r="T460" s="67">
        <f t="shared" si="73"/>
        <v>0</v>
      </c>
      <c r="U460" s="169">
        <v>0</v>
      </c>
      <c r="V460" s="35" t="s">
        <v>48</v>
      </c>
      <c r="W460" s="35" t="s">
        <v>48</v>
      </c>
      <c r="X460" s="35" t="s">
        <v>48</v>
      </c>
      <c r="Y460" s="35" t="s">
        <v>48</v>
      </c>
      <c r="Z460" s="35" t="s">
        <v>48</v>
      </c>
      <c r="AB460" s="48"/>
    </row>
    <row r="461" spans="2:28" ht="36.75" customHeight="1">
      <c r="B461" s="4" t="s">
        <v>495</v>
      </c>
      <c r="C461" s="2" t="s">
        <v>252</v>
      </c>
      <c r="D461" s="67">
        <v>0</v>
      </c>
      <c r="E461" s="67">
        <v>0</v>
      </c>
      <c r="F461" s="250">
        <v>0</v>
      </c>
      <c r="G461" s="67">
        <v>0</v>
      </c>
      <c r="H461" s="67">
        <v>0</v>
      </c>
      <c r="I461" s="250">
        <v>0</v>
      </c>
      <c r="J461" s="3">
        <v>0</v>
      </c>
      <c r="K461" s="3">
        <v>0</v>
      </c>
      <c r="L461" s="169">
        <v>0</v>
      </c>
      <c r="M461" s="67">
        <v>0</v>
      </c>
      <c r="N461" s="67">
        <v>0</v>
      </c>
      <c r="O461" s="250">
        <v>0</v>
      </c>
      <c r="P461" s="67">
        <v>0</v>
      </c>
      <c r="Q461" s="67">
        <v>0</v>
      </c>
      <c r="R461" s="250">
        <v>0</v>
      </c>
      <c r="S461" s="67">
        <f t="shared" si="72"/>
        <v>0</v>
      </c>
      <c r="T461" s="67">
        <f t="shared" si="73"/>
        <v>0</v>
      </c>
      <c r="U461" s="169">
        <v>0</v>
      </c>
      <c r="V461" s="35" t="s">
        <v>48</v>
      </c>
      <c r="W461" s="35" t="s">
        <v>48</v>
      </c>
      <c r="X461" s="35" t="s">
        <v>48</v>
      </c>
      <c r="Y461" s="35" t="s">
        <v>48</v>
      </c>
      <c r="Z461" s="35" t="s">
        <v>48</v>
      </c>
      <c r="AB461" s="48"/>
    </row>
    <row r="462" spans="2:28" ht="71.25" customHeight="1">
      <c r="B462" s="4" t="s">
        <v>497</v>
      </c>
      <c r="C462" s="2" t="s">
        <v>774</v>
      </c>
      <c r="D462" s="67">
        <v>0</v>
      </c>
      <c r="E462" s="67">
        <v>0</v>
      </c>
      <c r="F462" s="250">
        <v>0</v>
      </c>
      <c r="G462" s="67">
        <v>0</v>
      </c>
      <c r="H462" s="67">
        <v>0</v>
      </c>
      <c r="I462" s="250">
        <v>0</v>
      </c>
      <c r="J462" s="3">
        <v>0</v>
      </c>
      <c r="K462" s="3">
        <v>0</v>
      </c>
      <c r="L462" s="169">
        <v>0</v>
      </c>
      <c r="M462" s="67">
        <v>0</v>
      </c>
      <c r="N462" s="67">
        <v>0</v>
      </c>
      <c r="O462" s="250">
        <v>0</v>
      </c>
      <c r="P462" s="67">
        <v>0</v>
      </c>
      <c r="Q462" s="67">
        <v>0</v>
      </c>
      <c r="R462" s="250">
        <v>0</v>
      </c>
      <c r="S462" s="67">
        <f t="shared" si="72"/>
        <v>0</v>
      </c>
      <c r="T462" s="67">
        <f t="shared" si="73"/>
        <v>0</v>
      </c>
      <c r="U462" s="169">
        <v>0</v>
      </c>
      <c r="V462" s="35" t="s">
        <v>48</v>
      </c>
      <c r="W462" s="35" t="s">
        <v>48</v>
      </c>
      <c r="X462" s="35" t="s">
        <v>48</v>
      </c>
      <c r="Y462" s="35" t="s">
        <v>48</v>
      </c>
      <c r="Z462" s="35" t="s">
        <v>48</v>
      </c>
      <c r="AB462" s="48"/>
    </row>
    <row r="463" spans="2:28" ht="54" customHeight="1">
      <c r="B463" s="4" t="s">
        <v>508</v>
      </c>
      <c r="C463" s="2" t="s">
        <v>775</v>
      </c>
      <c r="D463" s="67">
        <v>0</v>
      </c>
      <c r="E463" s="67">
        <v>0</v>
      </c>
      <c r="F463" s="250">
        <v>0</v>
      </c>
      <c r="G463" s="67">
        <v>0</v>
      </c>
      <c r="H463" s="67">
        <v>0</v>
      </c>
      <c r="I463" s="250">
        <v>0</v>
      </c>
      <c r="J463" s="3">
        <v>31.4</v>
      </c>
      <c r="K463" s="3">
        <v>0</v>
      </c>
      <c r="L463" s="169">
        <f>K463/J463</f>
        <v>0</v>
      </c>
      <c r="M463" s="67">
        <v>0</v>
      </c>
      <c r="N463" s="67">
        <v>0</v>
      </c>
      <c r="O463" s="250">
        <v>0</v>
      </c>
      <c r="P463" s="67">
        <v>0</v>
      </c>
      <c r="Q463" s="67">
        <v>0</v>
      </c>
      <c r="R463" s="250">
        <v>0</v>
      </c>
      <c r="S463" s="67">
        <f t="shared" si="72"/>
        <v>31.4</v>
      </c>
      <c r="T463" s="67">
        <f t="shared" si="73"/>
        <v>0</v>
      </c>
      <c r="U463" s="169">
        <f>T463/S463</f>
        <v>0</v>
      </c>
      <c r="V463" s="35" t="s">
        <v>48</v>
      </c>
      <c r="W463" s="35" t="s">
        <v>48</v>
      </c>
      <c r="X463" s="35" t="s">
        <v>48</v>
      </c>
      <c r="Y463" s="35" t="s">
        <v>48</v>
      </c>
      <c r="Z463" s="35" t="s">
        <v>48</v>
      </c>
      <c r="AB463" s="48"/>
    </row>
    <row r="464" spans="2:28" ht="36" customHeight="1">
      <c r="B464" s="18" t="s">
        <v>384</v>
      </c>
      <c r="C464" s="18" t="s">
        <v>253</v>
      </c>
      <c r="D464" s="68">
        <f>D465+D466+D467+D468+D469+D470</f>
        <v>0</v>
      </c>
      <c r="E464" s="68">
        <f>E465+E466+E467+E468+E469+E470</f>
        <v>0</v>
      </c>
      <c r="F464" s="250">
        <v>0</v>
      </c>
      <c r="G464" s="68">
        <f>G465+G466+G467+G468+G469+G470</f>
        <v>0</v>
      </c>
      <c r="H464" s="68">
        <f>H465+H466+H467+H468+H469+H470</f>
        <v>0</v>
      </c>
      <c r="I464" s="250">
        <v>0</v>
      </c>
      <c r="J464" s="68">
        <f>J465+J466+J467+J468+J469+J470</f>
        <v>0</v>
      </c>
      <c r="K464" s="68">
        <f>K465+K466+K467+K468+K469+K470</f>
        <v>0</v>
      </c>
      <c r="L464" s="169">
        <v>0</v>
      </c>
      <c r="M464" s="68">
        <f>M465+M466+M467+M468+M469+M470</f>
        <v>100</v>
      </c>
      <c r="N464" s="68">
        <f>N465+N466+N467+N468+N469+N470</f>
        <v>95.1</v>
      </c>
      <c r="O464" s="169">
        <f>N464/M464</f>
        <v>0.951</v>
      </c>
      <c r="P464" s="68">
        <f>P465+P466+P467+P468+P469+P470</f>
        <v>0</v>
      </c>
      <c r="Q464" s="68">
        <f>Q465+Q466+Q467+Q468+Q469+Q470</f>
        <v>0</v>
      </c>
      <c r="R464" s="250">
        <v>0</v>
      </c>
      <c r="S464" s="68">
        <f t="shared" si="72"/>
        <v>100</v>
      </c>
      <c r="T464" s="68">
        <f t="shared" si="73"/>
        <v>95.1</v>
      </c>
      <c r="U464" s="169">
        <f>T464/S464</f>
        <v>0.951</v>
      </c>
      <c r="V464" s="35" t="s">
        <v>48</v>
      </c>
      <c r="W464" s="35" t="s">
        <v>48</v>
      </c>
      <c r="X464" s="35" t="s">
        <v>48</v>
      </c>
      <c r="Y464" s="35" t="s">
        <v>48</v>
      </c>
      <c r="Z464" s="35" t="s">
        <v>48</v>
      </c>
      <c r="AB464" s="48"/>
    </row>
    <row r="465" spans="2:28" ht="42" customHeight="1">
      <c r="B465" s="4" t="s">
        <v>420</v>
      </c>
      <c r="C465" s="2" t="s">
        <v>776</v>
      </c>
      <c r="D465" s="67">
        <v>0</v>
      </c>
      <c r="E465" s="67">
        <v>0</v>
      </c>
      <c r="F465" s="250">
        <v>0</v>
      </c>
      <c r="G465" s="67">
        <v>0</v>
      </c>
      <c r="H465" s="67">
        <v>0</v>
      </c>
      <c r="I465" s="250">
        <v>0</v>
      </c>
      <c r="J465" s="67">
        <v>0</v>
      </c>
      <c r="K465" s="67">
        <v>0</v>
      </c>
      <c r="L465" s="169">
        <v>0</v>
      </c>
      <c r="M465" s="3">
        <v>0</v>
      </c>
      <c r="N465" s="3">
        <v>0</v>
      </c>
      <c r="O465" s="250">
        <v>0</v>
      </c>
      <c r="P465" s="67">
        <v>0</v>
      </c>
      <c r="Q465" s="67">
        <v>0</v>
      </c>
      <c r="R465" s="250">
        <v>0</v>
      </c>
      <c r="S465" s="67">
        <f t="shared" si="72"/>
        <v>0</v>
      </c>
      <c r="T465" s="67">
        <f t="shared" si="73"/>
        <v>0</v>
      </c>
      <c r="U465" s="169">
        <v>0</v>
      </c>
      <c r="V465" s="35" t="s">
        <v>48</v>
      </c>
      <c r="W465" s="35" t="s">
        <v>48</v>
      </c>
      <c r="X465" s="35" t="s">
        <v>48</v>
      </c>
      <c r="Y465" s="35" t="s">
        <v>48</v>
      </c>
      <c r="Z465" s="35" t="s">
        <v>48</v>
      </c>
      <c r="AB465" s="48"/>
    </row>
    <row r="466" spans="2:28" ht="42.75" customHeight="1">
      <c r="B466" s="4" t="s">
        <v>500</v>
      </c>
      <c r="C466" s="2" t="s">
        <v>254</v>
      </c>
      <c r="D466" s="67">
        <v>0</v>
      </c>
      <c r="E466" s="67">
        <v>0</v>
      </c>
      <c r="F466" s="250">
        <v>0</v>
      </c>
      <c r="G466" s="67">
        <v>0</v>
      </c>
      <c r="H466" s="67">
        <v>0</v>
      </c>
      <c r="I466" s="250">
        <v>0</v>
      </c>
      <c r="J466" s="67">
        <v>0</v>
      </c>
      <c r="K466" s="67">
        <v>0</v>
      </c>
      <c r="L466" s="169">
        <v>0</v>
      </c>
      <c r="M466" s="3">
        <v>0</v>
      </c>
      <c r="N466" s="3">
        <v>0</v>
      </c>
      <c r="O466" s="250">
        <v>0</v>
      </c>
      <c r="P466" s="67">
        <v>0</v>
      </c>
      <c r="Q466" s="67">
        <v>0</v>
      </c>
      <c r="R466" s="250">
        <v>0</v>
      </c>
      <c r="S466" s="67">
        <f t="shared" si="72"/>
        <v>0</v>
      </c>
      <c r="T466" s="67">
        <f t="shared" si="73"/>
        <v>0</v>
      </c>
      <c r="U466" s="169">
        <v>0</v>
      </c>
      <c r="V466" s="35" t="s">
        <v>48</v>
      </c>
      <c r="W466" s="35" t="s">
        <v>48</v>
      </c>
      <c r="X466" s="35" t="s">
        <v>48</v>
      </c>
      <c r="Y466" s="35" t="s">
        <v>48</v>
      </c>
      <c r="Z466" s="35" t="s">
        <v>48</v>
      </c>
      <c r="AB466" s="48"/>
    </row>
    <row r="467" spans="2:28" ht="37.5" customHeight="1">
      <c r="B467" s="4" t="s">
        <v>510</v>
      </c>
      <c r="C467" s="2" t="s">
        <v>255</v>
      </c>
      <c r="D467" s="67">
        <v>0</v>
      </c>
      <c r="E467" s="67">
        <v>0</v>
      </c>
      <c r="F467" s="250">
        <v>0</v>
      </c>
      <c r="G467" s="67">
        <v>0</v>
      </c>
      <c r="H467" s="67">
        <v>0</v>
      </c>
      <c r="I467" s="250">
        <v>0</v>
      </c>
      <c r="J467" s="67">
        <v>0</v>
      </c>
      <c r="K467" s="67">
        <v>0</v>
      </c>
      <c r="L467" s="169">
        <v>0</v>
      </c>
      <c r="M467" s="3">
        <v>100</v>
      </c>
      <c r="N467" s="3">
        <v>95.1</v>
      </c>
      <c r="O467" s="169">
        <f>N467/M467</f>
        <v>0.951</v>
      </c>
      <c r="P467" s="67">
        <v>0</v>
      </c>
      <c r="Q467" s="67">
        <v>0</v>
      </c>
      <c r="R467" s="250">
        <v>0</v>
      </c>
      <c r="S467" s="67">
        <f t="shared" si="72"/>
        <v>100</v>
      </c>
      <c r="T467" s="67">
        <f t="shared" si="73"/>
        <v>95.1</v>
      </c>
      <c r="U467" s="169">
        <f>T467/S467</f>
        <v>0.951</v>
      </c>
      <c r="V467" s="35" t="s">
        <v>48</v>
      </c>
      <c r="W467" s="35" t="s">
        <v>48</v>
      </c>
      <c r="X467" s="35" t="s">
        <v>48</v>
      </c>
      <c r="Y467" s="35" t="s">
        <v>48</v>
      </c>
      <c r="Z467" s="35" t="s">
        <v>48</v>
      </c>
      <c r="AB467" s="48"/>
    </row>
    <row r="468" spans="2:28" ht="30.75" customHeight="1">
      <c r="B468" s="4" t="s">
        <v>540</v>
      </c>
      <c r="C468" s="2" t="s">
        <v>256</v>
      </c>
      <c r="D468" s="85">
        <f>D469+D470</f>
        <v>0</v>
      </c>
      <c r="E468" s="85">
        <f>E469+E470</f>
        <v>0</v>
      </c>
      <c r="F468" s="250">
        <v>0</v>
      </c>
      <c r="G468" s="85">
        <f>G469+G470</f>
        <v>0</v>
      </c>
      <c r="H468" s="85">
        <f>H469+H470</f>
        <v>0</v>
      </c>
      <c r="I468" s="250">
        <v>0</v>
      </c>
      <c r="J468" s="85">
        <f>J469+J470</f>
        <v>0</v>
      </c>
      <c r="K468" s="85">
        <f>K469+K470</f>
        <v>0</v>
      </c>
      <c r="L468" s="169">
        <v>0</v>
      </c>
      <c r="M468" s="3">
        <v>0</v>
      </c>
      <c r="N468" s="3">
        <v>0</v>
      </c>
      <c r="O468" s="250">
        <v>0</v>
      </c>
      <c r="P468" s="85">
        <f>P469+P470</f>
        <v>0</v>
      </c>
      <c r="Q468" s="85">
        <f>Q469+Q470</f>
        <v>0</v>
      </c>
      <c r="R468" s="250">
        <v>0</v>
      </c>
      <c r="S468" s="67">
        <f aca="true" t="shared" si="74" ref="S468:T470">D468+G468+J468+M468+P468</f>
        <v>0</v>
      </c>
      <c r="T468" s="67">
        <f t="shared" si="74"/>
        <v>0</v>
      </c>
      <c r="U468" s="169">
        <v>0</v>
      </c>
      <c r="V468" s="35" t="s">
        <v>48</v>
      </c>
      <c r="W468" s="35" t="s">
        <v>48</v>
      </c>
      <c r="X468" s="35" t="s">
        <v>48</v>
      </c>
      <c r="Y468" s="35" t="s">
        <v>48</v>
      </c>
      <c r="Z468" s="35" t="s">
        <v>48</v>
      </c>
      <c r="AB468" s="48"/>
    </row>
    <row r="469" spans="2:28" ht="49.5" customHeight="1">
      <c r="B469" s="4" t="s">
        <v>542</v>
      </c>
      <c r="C469" s="2" t="s">
        <v>257</v>
      </c>
      <c r="D469" s="67">
        <v>0</v>
      </c>
      <c r="E469" s="67">
        <v>0</v>
      </c>
      <c r="F469" s="250">
        <v>0</v>
      </c>
      <c r="G469" s="67">
        <v>0</v>
      </c>
      <c r="H469" s="67">
        <v>0</v>
      </c>
      <c r="I469" s="250">
        <v>0</v>
      </c>
      <c r="J469" s="67">
        <v>0</v>
      </c>
      <c r="K469" s="67">
        <v>0</v>
      </c>
      <c r="L469" s="169">
        <v>0</v>
      </c>
      <c r="M469" s="3">
        <v>0</v>
      </c>
      <c r="N469" s="3">
        <v>0</v>
      </c>
      <c r="O469" s="250">
        <v>0</v>
      </c>
      <c r="P469" s="67">
        <v>0</v>
      </c>
      <c r="Q469" s="67">
        <v>0</v>
      </c>
      <c r="R469" s="250">
        <v>0</v>
      </c>
      <c r="S469" s="67">
        <f t="shared" si="74"/>
        <v>0</v>
      </c>
      <c r="T469" s="67">
        <f t="shared" si="74"/>
        <v>0</v>
      </c>
      <c r="U469" s="169">
        <v>0</v>
      </c>
      <c r="V469" s="35" t="s">
        <v>48</v>
      </c>
      <c r="W469" s="35" t="s">
        <v>48</v>
      </c>
      <c r="X469" s="35" t="s">
        <v>48</v>
      </c>
      <c r="Y469" s="35" t="s">
        <v>48</v>
      </c>
      <c r="Z469" s="35" t="s">
        <v>48</v>
      </c>
      <c r="AB469" s="48"/>
    </row>
    <row r="470" spans="2:28" ht="42.75" customHeight="1">
      <c r="B470" s="4" t="s">
        <v>543</v>
      </c>
      <c r="C470" s="2" t="s">
        <v>777</v>
      </c>
      <c r="D470" s="67">
        <v>0</v>
      </c>
      <c r="E470" s="67">
        <v>0</v>
      </c>
      <c r="F470" s="250">
        <v>0</v>
      </c>
      <c r="G470" s="67">
        <v>0</v>
      </c>
      <c r="H470" s="67">
        <v>0</v>
      </c>
      <c r="I470" s="250">
        <v>0</v>
      </c>
      <c r="J470" s="67">
        <v>0</v>
      </c>
      <c r="K470" s="67">
        <v>0</v>
      </c>
      <c r="L470" s="169">
        <v>0</v>
      </c>
      <c r="M470" s="3">
        <v>0</v>
      </c>
      <c r="N470" s="3">
        <v>0</v>
      </c>
      <c r="O470" s="250">
        <v>0</v>
      </c>
      <c r="P470" s="67">
        <v>0</v>
      </c>
      <c r="Q470" s="67">
        <v>0</v>
      </c>
      <c r="R470" s="250">
        <v>0</v>
      </c>
      <c r="S470" s="67">
        <f t="shared" si="74"/>
        <v>0</v>
      </c>
      <c r="T470" s="67">
        <f t="shared" si="74"/>
        <v>0</v>
      </c>
      <c r="U470" s="169">
        <v>0</v>
      </c>
      <c r="V470" s="35" t="s">
        <v>48</v>
      </c>
      <c r="W470" s="35" t="s">
        <v>48</v>
      </c>
      <c r="X470" s="35" t="s">
        <v>48</v>
      </c>
      <c r="Y470" s="35" t="s">
        <v>48</v>
      </c>
      <c r="Z470" s="35" t="s">
        <v>48</v>
      </c>
      <c r="AB470" s="48"/>
    </row>
    <row r="471" spans="2:28" ht="45" customHeight="1">
      <c r="B471" s="18" t="s">
        <v>386</v>
      </c>
      <c r="C471" s="18" t="s">
        <v>778</v>
      </c>
      <c r="D471" s="68">
        <f>D472+D473</f>
        <v>0</v>
      </c>
      <c r="E471" s="68">
        <f>E472+E473</f>
        <v>0</v>
      </c>
      <c r="F471" s="250">
        <v>0</v>
      </c>
      <c r="G471" s="68">
        <f>G472+G473</f>
        <v>0</v>
      </c>
      <c r="H471" s="68">
        <f>H472+H473</f>
        <v>0</v>
      </c>
      <c r="I471" s="250">
        <v>0</v>
      </c>
      <c r="J471" s="68">
        <f>J472+J473</f>
        <v>3043.5</v>
      </c>
      <c r="K471" s="68">
        <f>K472+K473</f>
        <v>3043.5</v>
      </c>
      <c r="L471" s="169">
        <f>K471/J471</f>
        <v>1</v>
      </c>
      <c r="M471" s="68">
        <f>M472+M473</f>
        <v>0</v>
      </c>
      <c r="N471" s="68">
        <f>N472+N473</f>
        <v>0</v>
      </c>
      <c r="O471" s="250">
        <v>0</v>
      </c>
      <c r="P471" s="68">
        <f>P472+P473</f>
        <v>0</v>
      </c>
      <c r="Q471" s="68">
        <f>Q472+Q473</f>
        <v>0</v>
      </c>
      <c r="R471" s="250">
        <v>0</v>
      </c>
      <c r="S471" s="68">
        <f aca="true" t="shared" si="75" ref="S471:T474">D471+G471+J471+M471+P471</f>
        <v>3043.5</v>
      </c>
      <c r="T471" s="68">
        <f t="shared" si="75"/>
        <v>3043.5</v>
      </c>
      <c r="U471" s="169">
        <f>T471/S471</f>
        <v>1</v>
      </c>
      <c r="V471" s="35" t="s">
        <v>48</v>
      </c>
      <c r="W471" s="35" t="s">
        <v>48</v>
      </c>
      <c r="X471" s="35" t="s">
        <v>48</v>
      </c>
      <c r="Y471" s="35" t="s">
        <v>48</v>
      </c>
      <c r="Z471" s="35" t="s">
        <v>48</v>
      </c>
      <c r="AB471" s="48"/>
    </row>
    <row r="472" spans="2:28" ht="29.25" customHeight="1">
      <c r="B472" s="4" t="s">
        <v>458</v>
      </c>
      <c r="C472" s="2" t="s">
        <v>258</v>
      </c>
      <c r="D472" s="67">
        <v>0</v>
      </c>
      <c r="E472" s="67">
        <v>0</v>
      </c>
      <c r="F472" s="250">
        <v>0</v>
      </c>
      <c r="G472" s="67">
        <v>0</v>
      </c>
      <c r="H472" s="67">
        <v>0</v>
      </c>
      <c r="I472" s="250">
        <v>0</v>
      </c>
      <c r="J472" s="3">
        <v>3043.5</v>
      </c>
      <c r="K472" s="3">
        <v>3043.5</v>
      </c>
      <c r="L472" s="169">
        <f>K472/J472</f>
        <v>1</v>
      </c>
      <c r="M472" s="67">
        <v>0</v>
      </c>
      <c r="N472" s="67">
        <v>0</v>
      </c>
      <c r="O472" s="250">
        <v>0</v>
      </c>
      <c r="P472" s="67">
        <v>0</v>
      </c>
      <c r="Q472" s="67">
        <v>0</v>
      </c>
      <c r="R472" s="250">
        <v>0</v>
      </c>
      <c r="S472" s="67">
        <f t="shared" si="75"/>
        <v>3043.5</v>
      </c>
      <c r="T472" s="67">
        <f t="shared" si="75"/>
        <v>3043.5</v>
      </c>
      <c r="U472" s="169">
        <f>T472/S472</f>
        <v>1</v>
      </c>
      <c r="V472" s="35" t="s">
        <v>48</v>
      </c>
      <c r="W472" s="35" t="s">
        <v>48</v>
      </c>
      <c r="X472" s="35" t="s">
        <v>48</v>
      </c>
      <c r="Y472" s="35" t="s">
        <v>48</v>
      </c>
      <c r="Z472" s="35" t="s">
        <v>48</v>
      </c>
      <c r="AB472" s="48"/>
    </row>
    <row r="473" spans="2:28" ht="48" customHeight="1">
      <c r="B473" s="4" t="s">
        <v>546</v>
      </c>
      <c r="C473" s="2" t="s">
        <v>259</v>
      </c>
      <c r="D473" s="67">
        <v>0</v>
      </c>
      <c r="E473" s="67">
        <v>0</v>
      </c>
      <c r="F473" s="250">
        <v>0</v>
      </c>
      <c r="G473" s="67">
        <v>0</v>
      </c>
      <c r="H473" s="67">
        <v>0</v>
      </c>
      <c r="I473" s="250">
        <v>0</v>
      </c>
      <c r="J473" s="67">
        <v>0</v>
      </c>
      <c r="K473" s="67">
        <v>0</v>
      </c>
      <c r="L473" s="169">
        <v>0</v>
      </c>
      <c r="M473" s="67">
        <v>0</v>
      </c>
      <c r="N473" s="67">
        <v>0</v>
      </c>
      <c r="O473" s="250">
        <v>0</v>
      </c>
      <c r="P473" s="67">
        <v>0</v>
      </c>
      <c r="Q473" s="67">
        <v>0</v>
      </c>
      <c r="R473" s="250">
        <v>0</v>
      </c>
      <c r="S473" s="67">
        <f t="shared" si="75"/>
        <v>0</v>
      </c>
      <c r="T473" s="67">
        <f t="shared" si="75"/>
        <v>0</v>
      </c>
      <c r="U473" s="169">
        <v>0</v>
      </c>
      <c r="V473" s="35" t="s">
        <v>48</v>
      </c>
      <c r="W473" s="35" t="s">
        <v>48</v>
      </c>
      <c r="X473" s="35" t="s">
        <v>48</v>
      </c>
      <c r="Y473" s="35" t="s">
        <v>48</v>
      </c>
      <c r="Z473" s="35" t="s">
        <v>48</v>
      </c>
      <c r="AB473" s="48"/>
    </row>
    <row r="474" spans="2:28" ht="25.5" customHeight="1">
      <c r="B474" s="294" t="s">
        <v>158</v>
      </c>
      <c r="C474" s="294"/>
      <c r="D474" s="74">
        <f>D448+D458+D464+D471</f>
        <v>0</v>
      </c>
      <c r="E474" s="74">
        <f>E448+E458+E464+E471</f>
        <v>0</v>
      </c>
      <c r="F474" s="207">
        <v>0</v>
      </c>
      <c r="G474" s="74">
        <f>G448+G458+G464+G471</f>
        <v>0</v>
      </c>
      <c r="H474" s="74">
        <f>H448+H458+H464+H471</f>
        <v>0</v>
      </c>
      <c r="I474" s="207">
        <v>0</v>
      </c>
      <c r="J474" s="74">
        <f>J448+J458+J464+J471</f>
        <v>3232.7</v>
      </c>
      <c r="K474" s="74">
        <f>K448+K458+K464+K471</f>
        <v>3191.1</v>
      </c>
      <c r="L474" s="154">
        <f>K474/J474</f>
        <v>0.9871314999845331</v>
      </c>
      <c r="M474" s="74">
        <f>M448+M458+M464+M471</f>
        <v>200</v>
      </c>
      <c r="N474" s="74">
        <f>N448+N458+N464+N471</f>
        <v>195.1</v>
      </c>
      <c r="O474" s="154">
        <f>N474/M474</f>
        <v>0.9754999999999999</v>
      </c>
      <c r="P474" s="74">
        <f>P448+P458+P464+P471</f>
        <v>0</v>
      </c>
      <c r="Q474" s="74">
        <f>Q448+Q458+Q464+Q471</f>
        <v>0</v>
      </c>
      <c r="R474" s="207">
        <v>0</v>
      </c>
      <c r="S474" s="71">
        <f t="shared" si="75"/>
        <v>3432.7</v>
      </c>
      <c r="T474" s="71">
        <f t="shared" si="75"/>
        <v>3386.2</v>
      </c>
      <c r="U474" s="154">
        <f>T474/S474</f>
        <v>0.9864538118682087</v>
      </c>
      <c r="V474" s="35" t="s">
        <v>48</v>
      </c>
      <c r="W474" s="35" t="s">
        <v>48</v>
      </c>
      <c r="X474" s="35" t="s">
        <v>48</v>
      </c>
      <c r="Y474" s="35" t="s">
        <v>48</v>
      </c>
      <c r="Z474" s="35" t="s">
        <v>48</v>
      </c>
      <c r="AB474" s="48"/>
    </row>
    <row r="475" spans="2:28" ht="25.5" customHeight="1">
      <c r="B475" s="321" t="s">
        <v>260</v>
      </c>
      <c r="C475" s="398"/>
      <c r="D475" s="398"/>
      <c r="E475" s="398"/>
      <c r="F475" s="398"/>
      <c r="G475" s="398"/>
      <c r="H475" s="398"/>
      <c r="I475" s="398"/>
      <c r="J475" s="398"/>
      <c r="K475" s="398"/>
      <c r="L475" s="398"/>
      <c r="M475" s="398"/>
      <c r="N475" s="398"/>
      <c r="O475" s="398"/>
      <c r="P475" s="398"/>
      <c r="Q475" s="398"/>
      <c r="R475" s="398"/>
      <c r="S475" s="398"/>
      <c r="T475" s="398"/>
      <c r="U475" s="398"/>
      <c r="V475" s="398"/>
      <c r="W475" s="398"/>
      <c r="X475" s="398"/>
      <c r="Y475" s="398"/>
      <c r="Z475" s="398"/>
      <c r="AB475" s="48"/>
    </row>
    <row r="476" spans="2:28" ht="94.5" customHeight="1">
      <c r="B476" s="18" t="s">
        <v>375</v>
      </c>
      <c r="C476" s="18" t="s">
        <v>261</v>
      </c>
      <c r="D476" s="86">
        <f>D477+D478+D479</f>
        <v>0</v>
      </c>
      <c r="E476" s="86">
        <f>E477+E478+E479</f>
        <v>0</v>
      </c>
      <c r="F476" s="250">
        <v>0</v>
      </c>
      <c r="G476" s="86">
        <f>G477+G478+G479</f>
        <v>0</v>
      </c>
      <c r="H476" s="86">
        <f>H477+H478+H479</f>
        <v>0</v>
      </c>
      <c r="I476" s="250">
        <v>0</v>
      </c>
      <c r="J476" s="86">
        <f>J477+J478+J479</f>
        <v>433.3</v>
      </c>
      <c r="K476" s="86">
        <f>K477+K478+K479</f>
        <v>398.9</v>
      </c>
      <c r="L476" s="250">
        <f>K476/J476</f>
        <v>0.9206092776367412</v>
      </c>
      <c r="M476" s="86">
        <f>M477+M478+M479</f>
        <v>0</v>
      </c>
      <c r="N476" s="86">
        <f>N477+N478+N479</f>
        <v>0</v>
      </c>
      <c r="O476" s="250">
        <v>0</v>
      </c>
      <c r="P476" s="86">
        <f>P477+P478+P479</f>
        <v>0</v>
      </c>
      <c r="Q476" s="86">
        <f>Q477+Q478+Q479</f>
        <v>0</v>
      </c>
      <c r="R476" s="250">
        <v>0</v>
      </c>
      <c r="S476" s="68">
        <f aca="true" t="shared" si="76" ref="S476:T481">D476+G476+J476+M476+P476</f>
        <v>433.3</v>
      </c>
      <c r="T476" s="68">
        <f t="shared" si="76"/>
        <v>398.9</v>
      </c>
      <c r="U476" s="250">
        <f>T476/S476</f>
        <v>0.9206092776367412</v>
      </c>
      <c r="V476" s="35" t="s">
        <v>784</v>
      </c>
      <c r="W476" s="35" t="s">
        <v>43</v>
      </c>
      <c r="X476" s="36">
        <v>36</v>
      </c>
      <c r="Y476" s="36">
        <v>50</v>
      </c>
      <c r="Z476" s="36">
        <v>65</v>
      </c>
      <c r="AA476" s="275"/>
      <c r="AB476" s="48"/>
    </row>
    <row r="477" spans="2:28" ht="60.75" customHeight="1">
      <c r="B477" s="4" t="s">
        <v>305</v>
      </c>
      <c r="C477" s="2" t="s">
        <v>782</v>
      </c>
      <c r="D477" s="67">
        <v>0</v>
      </c>
      <c r="E477" s="67">
        <v>0</v>
      </c>
      <c r="F477" s="202">
        <v>0</v>
      </c>
      <c r="G477" s="67">
        <v>0</v>
      </c>
      <c r="H477" s="67">
        <v>0</v>
      </c>
      <c r="I477" s="202">
        <v>0</v>
      </c>
      <c r="J477" s="3">
        <v>0</v>
      </c>
      <c r="K477" s="3">
        <v>0</v>
      </c>
      <c r="L477" s="202">
        <v>0</v>
      </c>
      <c r="M477" s="67">
        <v>0</v>
      </c>
      <c r="N477" s="67">
        <v>0</v>
      </c>
      <c r="O477" s="202">
        <v>0</v>
      </c>
      <c r="P477" s="67">
        <v>0</v>
      </c>
      <c r="Q477" s="67">
        <v>0</v>
      </c>
      <c r="R477" s="202">
        <v>0</v>
      </c>
      <c r="S477" s="67">
        <f t="shared" si="76"/>
        <v>0</v>
      </c>
      <c r="T477" s="67">
        <f t="shared" si="76"/>
        <v>0</v>
      </c>
      <c r="U477" s="250">
        <v>0</v>
      </c>
      <c r="V477" s="35" t="s">
        <v>785</v>
      </c>
      <c r="W477" s="35" t="s">
        <v>43</v>
      </c>
      <c r="X477" s="36">
        <v>0</v>
      </c>
      <c r="Y477" s="36">
        <v>0.5</v>
      </c>
      <c r="Z477" s="36">
        <v>0.7</v>
      </c>
      <c r="AA477" s="275"/>
      <c r="AB477" s="48"/>
    </row>
    <row r="478" spans="2:28" ht="100.5" customHeight="1">
      <c r="B478" s="4" t="s">
        <v>307</v>
      </c>
      <c r="C478" s="2" t="s">
        <v>262</v>
      </c>
      <c r="D478" s="67">
        <v>0</v>
      </c>
      <c r="E478" s="67">
        <v>0</v>
      </c>
      <c r="F478" s="202">
        <v>0</v>
      </c>
      <c r="G478" s="67">
        <v>0</v>
      </c>
      <c r="H478" s="67">
        <v>0</v>
      </c>
      <c r="I478" s="202">
        <v>0</v>
      </c>
      <c r="J478" s="3">
        <v>0</v>
      </c>
      <c r="K478" s="3">
        <v>0</v>
      </c>
      <c r="L478" s="202">
        <v>0</v>
      </c>
      <c r="M478" s="67">
        <v>0</v>
      </c>
      <c r="N478" s="67">
        <v>0</v>
      </c>
      <c r="O478" s="202">
        <v>0</v>
      </c>
      <c r="P478" s="67">
        <v>0</v>
      </c>
      <c r="Q478" s="67">
        <v>0</v>
      </c>
      <c r="R478" s="202">
        <v>0</v>
      </c>
      <c r="S478" s="67">
        <f t="shared" si="76"/>
        <v>0</v>
      </c>
      <c r="T478" s="67">
        <f t="shared" si="76"/>
        <v>0</v>
      </c>
      <c r="U478" s="250">
        <v>0</v>
      </c>
      <c r="V478" s="35" t="s">
        <v>48</v>
      </c>
      <c r="W478" s="35" t="s">
        <v>48</v>
      </c>
      <c r="X478" s="35" t="s">
        <v>48</v>
      </c>
      <c r="Y478" s="35" t="s">
        <v>48</v>
      </c>
      <c r="Z478" s="35" t="s">
        <v>48</v>
      </c>
      <c r="AB478" s="48"/>
    </row>
    <row r="479" spans="2:28" ht="47.25" customHeight="1">
      <c r="B479" s="4" t="s">
        <v>308</v>
      </c>
      <c r="C479" s="2" t="s">
        <v>783</v>
      </c>
      <c r="D479" s="67">
        <v>0</v>
      </c>
      <c r="E479" s="67">
        <v>0</v>
      </c>
      <c r="F479" s="202">
        <v>0</v>
      </c>
      <c r="G479" s="67">
        <v>0</v>
      </c>
      <c r="H479" s="67">
        <v>0</v>
      </c>
      <c r="I479" s="202">
        <v>0</v>
      </c>
      <c r="J479" s="3">
        <v>433.3</v>
      </c>
      <c r="K479" s="3">
        <v>398.9</v>
      </c>
      <c r="L479" s="250">
        <f>K479/J479</f>
        <v>0.9206092776367412</v>
      </c>
      <c r="M479" s="67">
        <v>0</v>
      </c>
      <c r="N479" s="67">
        <v>0</v>
      </c>
      <c r="O479" s="202">
        <v>0</v>
      </c>
      <c r="P479" s="67">
        <v>0</v>
      </c>
      <c r="Q479" s="67">
        <v>0</v>
      </c>
      <c r="R479" s="202">
        <v>0</v>
      </c>
      <c r="S479" s="67">
        <f t="shared" si="76"/>
        <v>433.3</v>
      </c>
      <c r="T479" s="67">
        <f t="shared" si="76"/>
        <v>398.9</v>
      </c>
      <c r="U479" s="250">
        <f>T479/S479</f>
        <v>0.9206092776367412</v>
      </c>
      <c r="V479" s="35" t="s">
        <v>48</v>
      </c>
      <c r="W479" s="35" t="s">
        <v>48</v>
      </c>
      <c r="X479" s="35" t="s">
        <v>48</v>
      </c>
      <c r="Y479" s="35" t="s">
        <v>48</v>
      </c>
      <c r="Z479" s="35" t="s">
        <v>48</v>
      </c>
      <c r="AB479" s="48"/>
    </row>
    <row r="480" spans="2:28" ht="27.75" customHeight="1">
      <c r="B480" s="18" t="s">
        <v>383</v>
      </c>
      <c r="C480" s="18" t="s">
        <v>263</v>
      </c>
      <c r="D480" s="68">
        <f>D481</f>
        <v>0</v>
      </c>
      <c r="E480" s="68">
        <f>E481</f>
        <v>0</v>
      </c>
      <c r="F480" s="202">
        <v>0</v>
      </c>
      <c r="G480" s="68">
        <f>G481</f>
        <v>0</v>
      </c>
      <c r="H480" s="68">
        <f>H481</f>
        <v>0</v>
      </c>
      <c r="I480" s="202">
        <v>0</v>
      </c>
      <c r="J480" s="68">
        <f>J481</f>
        <v>0</v>
      </c>
      <c r="K480" s="68">
        <f>K481</f>
        <v>0</v>
      </c>
      <c r="L480" s="202">
        <v>0</v>
      </c>
      <c r="M480" s="68">
        <f>M481</f>
        <v>0</v>
      </c>
      <c r="N480" s="68">
        <f>N481</f>
        <v>0</v>
      </c>
      <c r="O480" s="202">
        <v>0</v>
      </c>
      <c r="P480" s="68">
        <f>P481</f>
        <v>0</v>
      </c>
      <c r="Q480" s="68">
        <f>Q481</f>
        <v>0</v>
      </c>
      <c r="R480" s="202">
        <v>0</v>
      </c>
      <c r="S480" s="68">
        <f t="shared" si="76"/>
        <v>0</v>
      </c>
      <c r="T480" s="68">
        <f t="shared" si="76"/>
        <v>0</v>
      </c>
      <c r="U480" s="250">
        <v>0</v>
      </c>
      <c r="V480" s="35" t="s">
        <v>48</v>
      </c>
      <c r="W480" s="35" t="s">
        <v>48</v>
      </c>
      <c r="X480" s="35" t="s">
        <v>48</v>
      </c>
      <c r="Y480" s="35" t="s">
        <v>48</v>
      </c>
      <c r="Z480" s="35" t="s">
        <v>48</v>
      </c>
      <c r="AB480" s="48"/>
    </row>
    <row r="481" spans="2:28" ht="44.25" customHeight="1">
      <c r="B481" s="4" t="s">
        <v>347</v>
      </c>
      <c r="C481" s="2" t="s">
        <v>264</v>
      </c>
      <c r="D481" s="85">
        <v>0</v>
      </c>
      <c r="E481" s="85">
        <v>0</v>
      </c>
      <c r="F481" s="250">
        <v>0</v>
      </c>
      <c r="G481" s="85">
        <v>0</v>
      </c>
      <c r="H481" s="85">
        <v>0</v>
      </c>
      <c r="I481" s="250">
        <v>0</v>
      </c>
      <c r="J481" s="85">
        <v>0</v>
      </c>
      <c r="K481" s="85">
        <v>0</v>
      </c>
      <c r="L481" s="250">
        <v>0</v>
      </c>
      <c r="M481" s="85">
        <v>0</v>
      </c>
      <c r="N481" s="85">
        <v>0</v>
      </c>
      <c r="O481" s="250">
        <v>0</v>
      </c>
      <c r="P481" s="85">
        <v>0</v>
      </c>
      <c r="Q481" s="85">
        <v>0</v>
      </c>
      <c r="R481" s="250">
        <v>0</v>
      </c>
      <c r="S481" s="67">
        <f t="shared" si="76"/>
        <v>0</v>
      </c>
      <c r="T481" s="67">
        <f t="shared" si="76"/>
        <v>0</v>
      </c>
      <c r="U481" s="250">
        <v>0</v>
      </c>
      <c r="V481" s="35" t="s">
        <v>48</v>
      </c>
      <c r="W481" s="35" t="s">
        <v>48</v>
      </c>
      <c r="X481" s="35" t="s">
        <v>48</v>
      </c>
      <c r="Y481" s="35" t="s">
        <v>48</v>
      </c>
      <c r="Z481" s="35" t="s">
        <v>48</v>
      </c>
      <c r="AB481" s="48"/>
    </row>
    <row r="482" spans="2:28" ht="38.25" customHeight="1">
      <c r="B482" s="294" t="s">
        <v>159</v>
      </c>
      <c r="C482" s="294"/>
      <c r="D482" s="71">
        <f>D476+D480</f>
        <v>0</v>
      </c>
      <c r="E482" s="71">
        <f>E476+E480</f>
        <v>0</v>
      </c>
      <c r="F482" s="209">
        <v>0</v>
      </c>
      <c r="G482" s="71">
        <f>G476+G480</f>
        <v>0</v>
      </c>
      <c r="H482" s="71">
        <f>H476+H480</f>
        <v>0</v>
      </c>
      <c r="I482" s="209">
        <v>0</v>
      </c>
      <c r="J482" s="71">
        <f>J476+J480</f>
        <v>433.3</v>
      </c>
      <c r="K482" s="71">
        <f>K476+K480</f>
        <v>398.9</v>
      </c>
      <c r="L482" s="207">
        <f>K482/J482</f>
        <v>0.9206092776367412</v>
      </c>
      <c r="M482" s="71">
        <f>M476+M480</f>
        <v>0</v>
      </c>
      <c r="N482" s="71">
        <f>N476+N480</f>
        <v>0</v>
      </c>
      <c r="O482" s="209">
        <v>0</v>
      </c>
      <c r="P482" s="71">
        <f>P476+P480</f>
        <v>0</v>
      </c>
      <c r="Q482" s="71">
        <f>Q476+Q480</f>
        <v>0</v>
      </c>
      <c r="R482" s="209">
        <v>0</v>
      </c>
      <c r="S482" s="71">
        <f>S476+S481</f>
        <v>433.3</v>
      </c>
      <c r="T482" s="71">
        <f>T476+T481</f>
        <v>398.9</v>
      </c>
      <c r="U482" s="207">
        <f>T482/S482</f>
        <v>0.9206092776367412</v>
      </c>
      <c r="V482" s="35" t="s">
        <v>48</v>
      </c>
      <c r="W482" s="35" t="s">
        <v>48</v>
      </c>
      <c r="X482" s="35" t="s">
        <v>48</v>
      </c>
      <c r="Y482" s="35" t="s">
        <v>48</v>
      </c>
      <c r="Z482" s="35" t="s">
        <v>48</v>
      </c>
      <c r="AB482" s="48"/>
    </row>
    <row r="483" spans="2:28" ht="30" customHeight="1">
      <c r="B483" s="339" t="s">
        <v>265</v>
      </c>
      <c r="C483" s="341"/>
      <c r="D483" s="341"/>
      <c r="E483" s="341"/>
      <c r="F483" s="341"/>
      <c r="G483" s="341"/>
      <c r="H483" s="341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341"/>
      <c r="T483" s="341"/>
      <c r="U483" s="341"/>
      <c r="V483" s="341"/>
      <c r="W483" s="341"/>
      <c r="X483" s="341"/>
      <c r="Y483" s="341"/>
      <c r="Z483" s="342"/>
      <c r="AB483" s="48"/>
    </row>
    <row r="484" spans="2:28" ht="47.25" customHeight="1">
      <c r="B484" s="18" t="s">
        <v>375</v>
      </c>
      <c r="C484" s="18" t="s">
        <v>266</v>
      </c>
      <c r="D484" s="19">
        <f>D485+D486+D487+D488+D489</f>
        <v>0</v>
      </c>
      <c r="E484" s="20">
        <f>E485+E486+E487+E488+E489</f>
        <v>0</v>
      </c>
      <c r="F484" s="250">
        <v>0</v>
      </c>
      <c r="G484" s="19">
        <f>G485+G486+G487+G488+G489</f>
        <v>0</v>
      </c>
      <c r="H484" s="20">
        <f>H485+H486+H487+H488+H489</f>
        <v>0</v>
      </c>
      <c r="I484" s="250">
        <v>0</v>
      </c>
      <c r="J484" s="19">
        <f>J485+J486+J487+J488+J489</f>
        <v>0</v>
      </c>
      <c r="K484" s="20">
        <f>K485+K486+K487+K488+K489</f>
        <v>0</v>
      </c>
      <c r="L484" s="250">
        <v>0</v>
      </c>
      <c r="M484" s="19">
        <f>M485+M486+M487+M488+M489</f>
        <v>447</v>
      </c>
      <c r="N484" s="20">
        <f>N485+N486+N487+N488+N489</f>
        <v>447</v>
      </c>
      <c r="O484" s="250">
        <f>N484/M484</f>
        <v>1</v>
      </c>
      <c r="P484" s="19">
        <f>P485+P486+P487+P488+P489</f>
        <v>0</v>
      </c>
      <c r="Q484" s="20">
        <f>Q485+Q486+Q487+Q488+Q489</f>
        <v>0</v>
      </c>
      <c r="R484" s="250">
        <v>0</v>
      </c>
      <c r="S484" s="68">
        <f>D484+G484+J484+M484+P484</f>
        <v>447</v>
      </c>
      <c r="T484" s="68">
        <f aca="true" t="shared" si="77" ref="T484:T492">E484+H484+K484+N484+Q484</f>
        <v>447</v>
      </c>
      <c r="U484" s="250">
        <f>T484/S484</f>
        <v>1</v>
      </c>
      <c r="V484" s="35" t="s">
        <v>788</v>
      </c>
      <c r="W484" s="35" t="s">
        <v>43</v>
      </c>
      <c r="X484" s="36">
        <v>72</v>
      </c>
      <c r="Y484" s="36">
        <v>75</v>
      </c>
      <c r="Z484" s="36">
        <v>73.5</v>
      </c>
      <c r="AB484" s="48"/>
    </row>
    <row r="485" spans="2:28" ht="60.75" customHeight="1">
      <c r="B485" s="4" t="s">
        <v>305</v>
      </c>
      <c r="C485" s="2" t="s">
        <v>267</v>
      </c>
      <c r="D485" s="3">
        <v>0</v>
      </c>
      <c r="E485" s="8">
        <v>0</v>
      </c>
      <c r="F485" s="250">
        <v>0</v>
      </c>
      <c r="G485" s="3">
        <v>0</v>
      </c>
      <c r="H485" s="8">
        <v>0</v>
      </c>
      <c r="I485" s="250">
        <v>0</v>
      </c>
      <c r="J485" s="3">
        <v>0</v>
      </c>
      <c r="K485" s="8">
        <v>0</v>
      </c>
      <c r="L485" s="250">
        <v>0</v>
      </c>
      <c r="M485" s="3">
        <v>0</v>
      </c>
      <c r="N485" s="8">
        <v>0</v>
      </c>
      <c r="O485" s="250">
        <v>0</v>
      </c>
      <c r="P485" s="3">
        <v>0</v>
      </c>
      <c r="Q485" s="8">
        <v>0</v>
      </c>
      <c r="R485" s="250">
        <v>0</v>
      </c>
      <c r="S485" s="67">
        <f aca="true" t="shared" si="78" ref="S485:S492">D485+G485+J485+M485+P485</f>
        <v>0</v>
      </c>
      <c r="T485" s="67">
        <f t="shared" si="77"/>
        <v>0</v>
      </c>
      <c r="U485" s="250">
        <v>0</v>
      </c>
      <c r="V485" s="35" t="s">
        <v>48</v>
      </c>
      <c r="W485" s="35" t="s">
        <v>48</v>
      </c>
      <c r="X485" s="35" t="s">
        <v>48</v>
      </c>
      <c r="Y485" s="35" t="s">
        <v>48</v>
      </c>
      <c r="Z485" s="35" t="s">
        <v>48</v>
      </c>
      <c r="AB485" s="48"/>
    </row>
    <row r="486" spans="2:28" ht="36.75" customHeight="1">
      <c r="B486" s="4" t="s">
        <v>307</v>
      </c>
      <c r="C486" s="2" t="s">
        <v>268</v>
      </c>
      <c r="D486" s="3">
        <v>0</v>
      </c>
      <c r="E486" s="8">
        <v>0</v>
      </c>
      <c r="F486" s="250">
        <v>0</v>
      </c>
      <c r="G486" s="3">
        <v>0</v>
      </c>
      <c r="H486" s="8">
        <v>0</v>
      </c>
      <c r="I486" s="250">
        <v>0</v>
      </c>
      <c r="J486" s="3">
        <v>0</v>
      </c>
      <c r="K486" s="8">
        <v>0</v>
      </c>
      <c r="L486" s="250">
        <v>0</v>
      </c>
      <c r="M486" s="3">
        <v>447</v>
      </c>
      <c r="N486" s="3">
        <v>447</v>
      </c>
      <c r="O486" s="250">
        <f>N486/M486</f>
        <v>1</v>
      </c>
      <c r="P486" s="3">
        <v>0</v>
      </c>
      <c r="Q486" s="8">
        <v>0</v>
      </c>
      <c r="R486" s="250">
        <v>0</v>
      </c>
      <c r="S486" s="67">
        <f t="shared" si="78"/>
        <v>447</v>
      </c>
      <c r="T486" s="67">
        <f t="shared" si="77"/>
        <v>447</v>
      </c>
      <c r="U486" s="250">
        <f>T486/S486</f>
        <v>1</v>
      </c>
      <c r="V486" s="35" t="s">
        <v>48</v>
      </c>
      <c r="W486" s="35" t="s">
        <v>48</v>
      </c>
      <c r="X486" s="35" t="s">
        <v>48</v>
      </c>
      <c r="Y486" s="35" t="s">
        <v>48</v>
      </c>
      <c r="Z486" s="35" t="s">
        <v>48</v>
      </c>
      <c r="AB486" s="48"/>
    </row>
    <row r="487" spans="2:28" ht="36" customHeight="1">
      <c r="B487" s="4" t="s">
        <v>308</v>
      </c>
      <c r="C487" s="2" t="s">
        <v>786</v>
      </c>
      <c r="D487" s="3">
        <v>0</v>
      </c>
      <c r="E487" s="8">
        <v>0</v>
      </c>
      <c r="F487" s="250">
        <v>0</v>
      </c>
      <c r="G487" s="3">
        <v>0</v>
      </c>
      <c r="H487" s="8">
        <v>0</v>
      </c>
      <c r="I487" s="250">
        <v>0</v>
      </c>
      <c r="J487" s="3">
        <v>0</v>
      </c>
      <c r="K487" s="8">
        <v>0</v>
      </c>
      <c r="L487" s="250">
        <v>0</v>
      </c>
      <c r="M487" s="3">
        <v>0</v>
      </c>
      <c r="N487" s="8">
        <v>0</v>
      </c>
      <c r="O487" s="250">
        <v>0</v>
      </c>
      <c r="P487" s="3">
        <v>0</v>
      </c>
      <c r="Q487" s="8">
        <v>0</v>
      </c>
      <c r="R487" s="250">
        <v>0</v>
      </c>
      <c r="S487" s="67">
        <f t="shared" si="78"/>
        <v>0</v>
      </c>
      <c r="T487" s="67">
        <f t="shared" si="77"/>
        <v>0</v>
      </c>
      <c r="U487" s="250">
        <v>0</v>
      </c>
      <c r="V487" s="35" t="s">
        <v>48</v>
      </c>
      <c r="W487" s="35" t="s">
        <v>48</v>
      </c>
      <c r="X487" s="35" t="s">
        <v>48</v>
      </c>
      <c r="Y487" s="35" t="s">
        <v>48</v>
      </c>
      <c r="Z487" s="35" t="s">
        <v>48</v>
      </c>
      <c r="AB487" s="48"/>
    </row>
    <row r="488" spans="2:28" ht="30" customHeight="1">
      <c r="B488" s="4" t="s">
        <v>310</v>
      </c>
      <c r="C488" s="2" t="s">
        <v>787</v>
      </c>
      <c r="D488" s="3">
        <v>0</v>
      </c>
      <c r="E488" s="8">
        <v>0</v>
      </c>
      <c r="F488" s="250">
        <v>0</v>
      </c>
      <c r="G488" s="3">
        <v>0</v>
      </c>
      <c r="H488" s="8">
        <v>0</v>
      </c>
      <c r="I488" s="250">
        <v>0</v>
      </c>
      <c r="J488" s="3">
        <v>0</v>
      </c>
      <c r="K488" s="8">
        <v>0</v>
      </c>
      <c r="L488" s="250">
        <v>0</v>
      </c>
      <c r="M488" s="3">
        <v>0</v>
      </c>
      <c r="N488" s="8">
        <v>0</v>
      </c>
      <c r="O488" s="250">
        <v>0</v>
      </c>
      <c r="P488" s="3">
        <v>0</v>
      </c>
      <c r="Q488" s="8">
        <v>0</v>
      </c>
      <c r="R488" s="250">
        <v>0</v>
      </c>
      <c r="S488" s="67">
        <f t="shared" si="78"/>
        <v>0</v>
      </c>
      <c r="T488" s="67">
        <f t="shared" si="77"/>
        <v>0</v>
      </c>
      <c r="U488" s="250">
        <v>0</v>
      </c>
      <c r="V488" s="35" t="s">
        <v>48</v>
      </c>
      <c r="W488" s="35" t="s">
        <v>48</v>
      </c>
      <c r="X488" s="35" t="s">
        <v>48</v>
      </c>
      <c r="Y488" s="35" t="s">
        <v>48</v>
      </c>
      <c r="Z488" s="35" t="s">
        <v>48</v>
      </c>
      <c r="AB488" s="48"/>
    </row>
    <row r="489" spans="2:28" ht="54.75" customHeight="1">
      <c r="B489" s="4" t="s">
        <v>312</v>
      </c>
      <c r="C489" s="2" t="s">
        <v>269</v>
      </c>
      <c r="D489" s="3">
        <v>0</v>
      </c>
      <c r="E489" s="8">
        <v>0</v>
      </c>
      <c r="F489" s="250">
        <v>0</v>
      </c>
      <c r="G489" s="3">
        <v>0</v>
      </c>
      <c r="H489" s="8">
        <v>0</v>
      </c>
      <c r="I489" s="250">
        <v>0</v>
      </c>
      <c r="J489" s="3">
        <v>0</v>
      </c>
      <c r="K489" s="8">
        <v>0</v>
      </c>
      <c r="L489" s="250">
        <v>0</v>
      </c>
      <c r="M489" s="3">
        <v>0</v>
      </c>
      <c r="N489" s="8">
        <v>0</v>
      </c>
      <c r="O489" s="250">
        <v>0</v>
      </c>
      <c r="P489" s="3">
        <v>0</v>
      </c>
      <c r="Q489" s="8">
        <v>0</v>
      </c>
      <c r="R489" s="250">
        <v>0</v>
      </c>
      <c r="S489" s="67">
        <f t="shared" si="78"/>
        <v>0</v>
      </c>
      <c r="T489" s="67">
        <f t="shared" si="77"/>
        <v>0</v>
      </c>
      <c r="U489" s="250">
        <v>0</v>
      </c>
      <c r="V489" s="35" t="s">
        <v>48</v>
      </c>
      <c r="W489" s="35" t="s">
        <v>48</v>
      </c>
      <c r="X489" s="35" t="s">
        <v>48</v>
      </c>
      <c r="Y489" s="35" t="s">
        <v>48</v>
      </c>
      <c r="Z489" s="35" t="s">
        <v>48</v>
      </c>
      <c r="AB489" s="48"/>
    </row>
    <row r="490" spans="2:28" ht="51" customHeight="1">
      <c r="B490" s="18" t="s">
        <v>383</v>
      </c>
      <c r="C490" s="18" t="s">
        <v>270</v>
      </c>
      <c r="D490" s="19">
        <f>D491</f>
        <v>0</v>
      </c>
      <c r="E490" s="20">
        <f>E491</f>
        <v>0</v>
      </c>
      <c r="F490" s="250">
        <v>0</v>
      </c>
      <c r="G490" s="19">
        <f>G491</f>
        <v>0</v>
      </c>
      <c r="H490" s="20">
        <f>H491</f>
        <v>0</v>
      </c>
      <c r="I490" s="250">
        <v>0</v>
      </c>
      <c r="J490" s="19">
        <f>J491</f>
        <v>0</v>
      </c>
      <c r="K490" s="20">
        <f>K491</f>
        <v>0</v>
      </c>
      <c r="L490" s="250">
        <v>0</v>
      </c>
      <c r="M490" s="19">
        <f>M491</f>
        <v>0</v>
      </c>
      <c r="N490" s="20">
        <f>N491</f>
        <v>0</v>
      </c>
      <c r="O490" s="250">
        <v>0</v>
      </c>
      <c r="P490" s="19">
        <f>P491</f>
        <v>0</v>
      </c>
      <c r="Q490" s="20">
        <f>Q491</f>
        <v>0</v>
      </c>
      <c r="R490" s="250">
        <v>0</v>
      </c>
      <c r="S490" s="68">
        <f t="shared" si="78"/>
        <v>0</v>
      </c>
      <c r="T490" s="68">
        <f t="shared" si="77"/>
        <v>0</v>
      </c>
      <c r="U490" s="250">
        <v>0</v>
      </c>
      <c r="V490" s="35" t="s">
        <v>48</v>
      </c>
      <c r="W490" s="35" t="s">
        <v>48</v>
      </c>
      <c r="X490" s="35" t="s">
        <v>48</v>
      </c>
      <c r="Y490" s="35" t="s">
        <v>48</v>
      </c>
      <c r="Z490" s="35" t="s">
        <v>48</v>
      </c>
      <c r="AB490" s="48"/>
    </row>
    <row r="491" spans="2:28" ht="54" customHeight="1">
      <c r="B491" s="4" t="s">
        <v>347</v>
      </c>
      <c r="C491" s="2" t="s">
        <v>271</v>
      </c>
      <c r="D491" s="3">
        <v>0</v>
      </c>
      <c r="E491" s="8">
        <v>0</v>
      </c>
      <c r="F491" s="250">
        <v>0</v>
      </c>
      <c r="G491" s="3">
        <v>0</v>
      </c>
      <c r="H491" s="8">
        <v>0</v>
      </c>
      <c r="I491" s="250">
        <v>0</v>
      </c>
      <c r="J491" s="3">
        <v>0</v>
      </c>
      <c r="K491" s="8">
        <v>0</v>
      </c>
      <c r="L491" s="250">
        <v>0</v>
      </c>
      <c r="M491" s="3">
        <v>0</v>
      </c>
      <c r="N491" s="8">
        <v>0</v>
      </c>
      <c r="O491" s="250">
        <v>0</v>
      </c>
      <c r="P491" s="3">
        <v>0</v>
      </c>
      <c r="Q491" s="8">
        <v>0</v>
      </c>
      <c r="R491" s="250">
        <v>0</v>
      </c>
      <c r="S491" s="67">
        <f t="shared" si="78"/>
        <v>0</v>
      </c>
      <c r="T491" s="67">
        <f t="shared" si="77"/>
        <v>0</v>
      </c>
      <c r="U491" s="250">
        <v>0</v>
      </c>
      <c r="V491" s="35" t="s">
        <v>48</v>
      </c>
      <c r="W491" s="35" t="s">
        <v>48</v>
      </c>
      <c r="X491" s="35" t="s">
        <v>48</v>
      </c>
      <c r="Y491" s="35" t="s">
        <v>48</v>
      </c>
      <c r="Z491" s="35" t="s">
        <v>48</v>
      </c>
      <c r="AB491" s="48"/>
    </row>
    <row r="492" spans="2:28" ht="30" customHeight="1">
      <c r="B492" s="294" t="s">
        <v>122</v>
      </c>
      <c r="C492" s="294"/>
      <c r="D492" s="71">
        <f>D484+D490</f>
        <v>0</v>
      </c>
      <c r="E492" s="215">
        <f>E484+E490</f>
        <v>0</v>
      </c>
      <c r="F492" s="207">
        <v>0</v>
      </c>
      <c r="G492" s="71">
        <f>G484+G490</f>
        <v>0</v>
      </c>
      <c r="H492" s="215">
        <f>H484+H490</f>
        <v>0</v>
      </c>
      <c r="I492" s="207">
        <v>0</v>
      </c>
      <c r="J492" s="71">
        <f>J484+J490</f>
        <v>0</v>
      </c>
      <c r="K492" s="215">
        <f>K484+K490</f>
        <v>0</v>
      </c>
      <c r="L492" s="207">
        <v>0</v>
      </c>
      <c r="M492" s="71">
        <f>M484+M490</f>
        <v>447</v>
      </c>
      <c r="N492" s="215">
        <f>N484+N490</f>
        <v>447</v>
      </c>
      <c r="O492" s="207">
        <f>N492/M492</f>
        <v>1</v>
      </c>
      <c r="P492" s="71">
        <f>P484+P490</f>
        <v>0</v>
      </c>
      <c r="Q492" s="215">
        <f>Q484+Q490</f>
        <v>0</v>
      </c>
      <c r="R492" s="207">
        <v>0</v>
      </c>
      <c r="S492" s="71">
        <f t="shared" si="78"/>
        <v>447</v>
      </c>
      <c r="T492" s="71">
        <f t="shared" si="77"/>
        <v>447</v>
      </c>
      <c r="U492" s="209">
        <f>T492/S492</f>
        <v>1</v>
      </c>
      <c r="V492" s="35" t="s">
        <v>48</v>
      </c>
      <c r="W492" s="35" t="s">
        <v>48</v>
      </c>
      <c r="X492" s="35" t="s">
        <v>48</v>
      </c>
      <c r="Y492" s="35" t="s">
        <v>48</v>
      </c>
      <c r="Z492" s="35" t="s">
        <v>48</v>
      </c>
      <c r="AB492" s="48"/>
    </row>
    <row r="493" spans="2:28" ht="30" customHeight="1">
      <c r="B493" s="339" t="s">
        <v>272</v>
      </c>
      <c r="C493" s="341"/>
      <c r="D493" s="341"/>
      <c r="E493" s="341"/>
      <c r="F493" s="341"/>
      <c r="G493" s="341"/>
      <c r="H493" s="341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341"/>
      <c r="T493" s="341"/>
      <c r="U493" s="341"/>
      <c r="V493" s="341"/>
      <c r="W493" s="341"/>
      <c r="X493" s="341"/>
      <c r="Y493" s="341"/>
      <c r="Z493" s="342"/>
      <c r="AB493" s="48"/>
    </row>
    <row r="494" spans="2:28" ht="48.75" customHeight="1">
      <c r="B494" s="18" t="s">
        <v>375</v>
      </c>
      <c r="C494" s="18" t="s">
        <v>789</v>
      </c>
      <c r="D494" s="68">
        <f>D495</f>
        <v>0</v>
      </c>
      <c r="E494" s="68">
        <f>E495</f>
        <v>0</v>
      </c>
      <c r="F494" s="202">
        <v>0</v>
      </c>
      <c r="G494" s="68">
        <f>G495</f>
        <v>0</v>
      </c>
      <c r="H494" s="68">
        <f>H495</f>
        <v>0</v>
      </c>
      <c r="I494" s="202">
        <v>0</v>
      </c>
      <c r="J494" s="68">
        <f>J495</f>
        <v>165</v>
      </c>
      <c r="K494" s="68">
        <f>K495</f>
        <v>165</v>
      </c>
      <c r="L494" s="202">
        <f>K494/J494</f>
        <v>1</v>
      </c>
      <c r="M494" s="68">
        <f>M495</f>
        <v>0</v>
      </c>
      <c r="N494" s="68">
        <f>N495</f>
        <v>0</v>
      </c>
      <c r="O494" s="202">
        <v>0</v>
      </c>
      <c r="P494" s="68">
        <f>P495</f>
        <v>0</v>
      </c>
      <c r="Q494" s="68">
        <f>Q495</f>
        <v>0</v>
      </c>
      <c r="R494" s="202">
        <v>0</v>
      </c>
      <c r="S494" s="68">
        <f aca="true" t="shared" si="79" ref="S494:T500">D494+G494+J494+M494+P494</f>
        <v>165</v>
      </c>
      <c r="T494" s="68">
        <f t="shared" si="79"/>
        <v>165</v>
      </c>
      <c r="U494" s="202">
        <f>T494/S494</f>
        <v>1</v>
      </c>
      <c r="V494" s="35" t="s">
        <v>791</v>
      </c>
      <c r="W494" s="35" t="s">
        <v>43</v>
      </c>
      <c r="X494" s="36">
        <v>12</v>
      </c>
      <c r="Y494" s="36">
        <v>14</v>
      </c>
      <c r="Z494" s="36">
        <v>12</v>
      </c>
      <c r="AA494" s="275"/>
      <c r="AB494" s="48"/>
    </row>
    <row r="495" spans="2:28" ht="30" customHeight="1">
      <c r="B495" s="4" t="s">
        <v>305</v>
      </c>
      <c r="C495" s="2" t="s">
        <v>273</v>
      </c>
      <c r="D495" s="67">
        <v>0</v>
      </c>
      <c r="E495" s="67">
        <v>0</v>
      </c>
      <c r="F495" s="202">
        <v>0</v>
      </c>
      <c r="G495" s="67">
        <v>0</v>
      </c>
      <c r="H495" s="67">
        <v>0</v>
      </c>
      <c r="I495" s="202">
        <v>0</v>
      </c>
      <c r="J495" s="3">
        <v>165</v>
      </c>
      <c r="K495" s="3">
        <v>165</v>
      </c>
      <c r="L495" s="202">
        <f>K495/J495</f>
        <v>1</v>
      </c>
      <c r="M495" s="67">
        <v>0</v>
      </c>
      <c r="N495" s="67">
        <v>0</v>
      </c>
      <c r="O495" s="202">
        <v>0</v>
      </c>
      <c r="P495" s="67">
        <v>0</v>
      </c>
      <c r="Q495" s="67">
        <v>0</v>
      </c>
      <c r="R495" s="242">
        <v>0</v>
      </c>
      <c r="S495" s="67">
        <f t="shared" si="79"/>
        <v>165</v>
      </c>
      <c r="T495" s="67">
        <f t="shared" si="79"/>
        <v>165</v>
      </c>
      <c r="U495" s="202">
        <f aca="true" t="shared" si="80" ref="U495:U500">T495/S495</f>
        <v>1</v>
      </c>
      <c r="V495" s="35"/>
      <c r="W495" s="35"/>
      <c r="X495" s="36"/>
      <c r="Y495" s="36"/>
      <c r="Z495" s="36"/>
      <c r="AB495" s="48"/>
    </row>
    <row r="496" spans="2:28" ht="57" customHeight="1">
      <c r="B496" s="18" t="s">
        <v>383</v>
      </c>
      <c r="C496" s="18" t="s">
        <v>274</v>
      </c>
      <c r="D496" s="68">
        <f>D497+D498+D499</f>
        <v>0</v>
      </c>
      <c r="E496" s="68">
        <f>E497+E498+E499</f>
        <v>0</v>
      </c>
      <c r="F496" s="202">
        <v>0</v>
      </c>
      <c r="G496" s="68">
        <f>G497+G498+G499</f>
        <v>0</v>
      </c>
      <c r="H496" s="68">
        <f>H497+H498+H499</f>
        <v>0</v>
      </c>
      <c r="I496" s="202">
        <v>0</v>
      </c>
      <c r="J496" s="68">
        <f>J497+J498+J499</f>
        <v>0</v>
      </c>
      <c r="K496" s="68">
        <f>K497+K498+K499</f>
        <v>0</v>
      </c>
      <c r="L496" s="202">
        <v>0</v>
      </c>
      <c r="M496" s="68">
        <f>M497+M498+M499</f>
        <v>103</v>
      </c>
      <c r="N496" s="68">
        <f>N497+N498+N499</f>
        <v>102.8</v>
      </c>
      <c r="O496" s="202">
        <f>N496/M496</f>
        <v>0.9980582524271845</v>
      </c>
      <c r="P496" s="68">
        <f>P497+P498+P499</f>
        <v>0</v>
      </c>
      <c r="Q496" s="68">
        <f>Q497+Q498+Q499</f>
        <v>0</v>
      </c>
      <c r="R496" s="202">
        <v>0</v>
      </c>
      <c r="S496" s="68">
        <f t="shared" si="79"/>
        <v>103</v>
      </c>
      <c r="T496" s="68">
        <f t="shared" si="79"/>
        <v>102.8</v>
      </c>
      <c r="U496" s="202">
        <f t="shared" si="80"/>
        <v>0.9980582524271845</v>
      </c>
      <c r="V496" s="141"/>
      <c r="W496" s="141"/>
      <c r="X496" s="141"/>
      <c r="Y496" s="141"/>
      <c r="Z496" s="141"/>
      <c r="AB496" s="48"/>
    </row>
    <row r="497" spans="2:28" ht="43.5" customHeight="1">
      <c r="B497" s="4" t="s">
        <v>347</v>
      </c>
      <c r="C497" s="2" t="s">
        <v>275</v>
      </c>
      <c r="D497" s="67">
        <v>0</v>
      </c>
      <c r="E497" s="67">
        <v>0</v>
      </c>
      <c r="F497" s="202">
        <v>0</v>
      </c>
      <c r="G497" s="67">
        <v>0</v>
      </c>
      <c r="H497" s="67">
        <v>0</v>
      </c>
      <c r="I497" s="202">
        <v>0</v>
      </c>
      <c r="J497" s="67">
        <v>0</v>
      </c>
      <c r="K497" s="67">
        <v>0</v>
      </c>
      <c r="L497" s="202">
        <v>0</v>
      </c>
      <c r="M497" s="67">
        <v>0</v>
      </c>
      <c r="N497" s="67">
        <v>0</v>
      </c>
      <c r="O497" s="202">
        <v>0</v>
      </c>
      <c r="P497" s="67">
        <v>0</v>
      </c>
      <c r="Q497" s="67">
        <v>0</v>
      </c>
      <c r="R497" s="242">
        <v>0</v>
      </c>
      <c r="S497" s="67">
        <f t="shared" si="79"/>
        <v>0</v>
      </c>
      <c r="T497" s="67">
        <f t="shared" si="79"/>
        <v>0</v>
      </c>
      <c r="U497" s="202">
        <v>0</v>
      </c>
      <c r="V497" s="141"/>
      <c r="W497" s="141"/>
      <c r="X497" s="141"/>
      <c r="Y497" s="141"/>
      <c r="Z497" s="141"/>
      <c r="AB497" s="48"/>
    </row>
    <row r="498" spans="2:28" ht="37.5" customHeight="1">
      <c r="B498" s="4" t="s">
        <v>417</v>
      </c>
      <c r="C498" s="2" t="s">
        <v>790</v>
      </c>
      <c r="D498" s="67">
        <v>0</v>
      </c>
      <c r="E498" s="67">
        <v>0</v>
      </c>
      <c r="F498" s="202">
        <v>0</v>
      </c>
      <c r="G498" s="67">
        <v>0</v>
      </c>
      <c r="H498" s="67">
        <v>0</v>
      </c>
      <c r="I498" s="202">
        <v>0</v>
      </c>
      <c r="J498" s="67">
        <v>0</v>
      </c>
      <c r="K498" s="67">
        <v>0</v>
      </c>
      <c r="L498" s="202">
        <v>0</v>
      </c>
      <c r="M498" s="67">
        <v>0</v>
      </c>
      <c r="N498" s="67">
        <v>0</v>
      </c>
      <c r="O498" s="202">
        <v>0</v>
      </c>
      <c r="P498" s="67">
        <v>0</v>
      </c>
      <c r="Q498" s="67">
        <v>0</v>
      </c>
      <c r="R498" s="242">
        <v>0</v>
      </c>
      <c r="S498" s="67">
        <f t="shared" si="79"/>
        <v>0</v>
      </c>
      <c r="T498" s="67">
        <f t="shared" si="79"/>
        <v>0</v>
      </c>
      <c r="U498" s="202">
        <v>0</v>
      </c>
      <c r="V498" s="141"/>
      <c r="W498" s="141"/>
      <c r="X498" s="141"/>
      <c r="Y498" s="141"/>
      <c r="Z498" s="141"/>
      <c r="AB498" s="48"/>
    </row>
    <row r="499" spans="2:28" ht="32.25" customHeight="1">
      <c r="B499" s="248" t="s">
        <v>495</v>
      </c>
      <c r="C499" s="22" t="s">
        <v>276</v>
      </c>
      <c r="D499" s="67">
        <v>0</v>
      </c>
      <c r="E499" s="67">
        <v>0</v>
      </c>
      <c r="F499" s="202">
        <v>0</v>
      </c>
      <c r="G499" s="67">
        <v>0</v>
      </c>
      <c r="H499" s="67">
        <v>0</v>
      </c>
      <c r="I499" s="202">
        <v>0</v>
      </c>
      <c r="J499" s="67">
        <v>0</v>
      </c>
      <c r="K499" s="67">
        <v>0</v>
      </c>
      <c r="L499" s="202">
        <v>0</v>
      </c>
      <c r="M499" s="3">
        <v>103</v>
      </c>
      <c r="N499" s="3">
        <v>102.8</v>
      </c>
      <c r="O499" s="202">
        <f>N499/M499</f>
        <v>0.9980582524271845</v>
      </c>
      <c r="P499" s="67">
        <v>0</v>
      </c>
      <c r="Q499" s="67">
        <v>0</v>
      </c>
      <c r="R499" s="242">
        <v>0</v>
      </c>
      <c r="S499" s="67">
        <f t="shared" si="79"/>
        <v>103</v>
      </c>
      <c r="T499" s="67">
        <f t="shared" si="79"/>
        <v>102.8</v>
      </c>
      <c r="U499" s="202">
        <f t="shared" si="80"/>
        <v>0.9980582524271845</v>
      </c>
      <c r="V499" s="141"/>
      <c r="W499" s="141"/>
      <c r="X499" s="141"/>
      <c r="Y499" s="141"/>
      <c r="Z499" s="141"/>
      <c r="AB499" s="48"/>
    </row>
    <row r="500" spans="2:28" ht="30" customHeight="1">
      <c r="B500" s="387" t="s">
        <v>123</v>
      </c>
      <c r="C500" s="387"/>
      <c r="D500" s="71">
        <f>D494+D496</f>
        <v>0</v>
      </c>
      <c r="E500" s="71">
        <f>E494+E496</f>
        <v>0</v>
      </c>
      <c r="F500" s="209">
        <v>0</v>
      </c>
      <c r="G500" s="71">
        <f>G494+G496</f>
        <v>0</v>
      </c>
      <c r="H500" s="71">
        <f>H494+H496</f>
        <v>0</v>
      </c>
      <c r="I500" s="209">
        <v>0</v>
      </c>
      <c r="J500" s="71">
        <f>J494+J496</f>
        <v>165</v>
      </c>
      <c r="K500" s="71">
        <f>K494+K496</f>
        <v>165</v>
      </c>
      <c r="L500" s="209">
        <f>K500/J500</f>
        <v>1</v>
      </c>
      <c r="M500" s="71">
        <f>M494+M496</f>
        <v>103</v>
      </c>
      <c r="N500" s="71">
        <f>N494+N496</f>
        <v>102.8</v>
      </c>
      <c r="O500" s="209">
        <f>N500/M500</f>
        <v>0.9980582524271845</v>
      </c>
      <c r="P500" s="71">
        <f>P494+P496</f>
        <v>0</v>
      </c>
      <c r="Q500" s="71">
        <f>Q494+Q496</f>
        <v>0</v>
      </c>
      <c r="R500" s="209">
        <v>0</v>
      </c>
      <c r="S500" s="71">
        <f t="shared" si="79"/>
        <v>268</v>
      </c>
      <c r="T500" s="71">
        <f t="shared" si="79"/>
        <v>267.8</v>
      </c>
      <c r="U500" s="209">
        <f t="shared" si="80"/>
        <v>0.9992537313432837</v>
      </c>
      <c r="V500" s="141"/>
      <c r="W500" s="141"/>
      <c r="X500" s="141"/>
      <c r="Y500" s="141"/>
      <c r="Z500" s="141"/>
      <c r="AB500" s="48"/>
    </row>
    <row r="501" spans="2:28" ht="40.5" customHeight="1">
      <c r="B501" s="428" t="s">
        <v>1023</v>
      </c>
      <c r="C501" s="480"/>
      <c r="D501" s="110">
        <f>D446+D474+D482+D492+D500</f>
        <v>0</v>
      </c>
      <c r="E501" s="110">
        <f>E446+E474+E482+E492+E500</f>
        <v>0</v>
      </c>
      <c r="F501" s="209">
        <v>0</v>
      </c>
      <c r="G501" s="110">
        <f>G446+G474+G482+G492+G500</f>
        <v>0</v>
      </c>
      <c r="H501" s="110">
        <f>H446+H474+H482+H492+H500</f>
        <v>0</v>
      </c>
      <c r="I501" s="209">
        <v>0</v>
      </c>
      <c r="J501" s="110">
        <f>J446+J474+J482+J492+J500</f>
        <v>5558.599999999999</v>
      </c>
      <c r="K501" s="110">
        <f>K446+K474+K482+K492+K500</f>
        <v>5443.099999999999</v>
      </c>
      <c r="L501" s="209">
        <f>K501/J501</f>
        <v>0.9792213866800993</v>
      </c>
      <c r="M501" s="110">
        <f>M446+M474+M482+M492+M500</f>
        <v>780</v>
      </c>
      <c r="N501" s="110">
        <f>N446+N474+N482+N492+N500</f>
        <v>774.9</v>
      </c>
      <c r="O501" s="209">
        <f>N501/M501</f>
        <v>0.9934615384615384</v>
      </c>
      <c r="P501" s="110">
        <f>P446+P474+P482+P492+P500</f>
        <v>0</v>
      </c>
      <c r="Q501" s="110">
        <f>Q446+Q474+Q482+Q492+Q500</f>
        <v>0</v>
      </c>
      <c r="R501" s="209">
        <v>0</v>
      </c>
      <c r="S501" s="110">
        <f>S446+S474+S482+S492+S500</f>
        <v>6338.599999999999</v>
      </c>
      <c r="T501" s="110">
        <f>T446+T474+T482+T492+T500</f>
        <v>6217.999999999999</v>
      </c>
      <c r="U501" s="209">
        <f>T501/S501</f>
        <v>0.9809737165935695</v>
      </c>
      <c r="V501" s="98"/>
      <c r="W501" s="98"/>
      <c r="X501" s="98"/>
      <c r="Y501" s="98"/>
      <c r="Z501" s="98"/>
      <c r="AB501" s="48"/>
    </row>
    <row r="502" spans="2:28" ht="66" customHeight="1">
      <c r="B502" s="390" t="s">
        <v>0</v>
      </c>
      <c r="C502" s="390" t="s">
        <v>1</v>
      </c>
      <c r="D502" s="339" t="s">
        <v>55</v>
      </c>
      <c r="E502" s="370"/>
      <c r="F502" s="348"/>
      <c r="G502" s="346" t="s">
        <v>28</v>
      </c>
      <c r="H502" s="347"/>
      <c r="I502" s="348"/>
      <c r="J502" s="346" t="s">
        <v>31</v>
      </c>
      <c r="K502" s="347"/>
      <c r="L502" s="348"/>
      <c r="M502" s="376" t="s">
        <v>154</v>
      </c>
      <c r="N502" s="347"/>
      <c r="O502" s="348"/>
      <c r="P502" s="346" t="s">
        <v>32</v>
      </c>
      <c r="Q502" s="347"/>
      <c r="R502" s="348"/>
      <c r="S502" s="395" t="s">
        <v>46</v>
      </c>
      <c r="T502" s="396"/>
      <c r="U502" s="397"/>
      <c r="V502" s="323" t="s">
        <v>33</v>
      </c>
      <c r="W502" s="323" t="s">
        <v>34</v>
      </c>
      <c r="X502" s="323" t="s">
        <v>35</v>
      </c>
      <c r="Y502" s="349" t="s">
        <v>363</v>
      </c>
      <c r="Z502" s="349" t="s">
        <v>364</v>
      </c>
      <c r="AB502" s="48"/>
    </row>
    <row r="503" spans="2:28" ht="59.25" customHeight="1">
      <c r="B503" s="366"/>
      <c r="C503" s="353"/>
      <c r="D503" s="90" t="s">
        <v>362</v>
      </c>
      <c r="E503" s="90" t="s">
        <v>3</v>
      </c>
      <c r="F503" s="90" t="s">
        <v>293</v>
      </c>
      <c r="G503" s="90" t="s">
        <v>362</v>
      </c>
      <c r="H503" s="195" t="s">
        <v>3</v>
      </c>
      <c r="I503" s="90" t="s">
        <v>293</v>
      </c>
      <c r="J503" s="90" t="s">
        <v>362</v>
      </c>
      <c r="K503" s="90" t="s">
        <v>3</v>
      </c>
      <c r="L503" s="90" t="s">
        <v>293</v>
      </c>
      <c r="M503" s="90" t="s">
        <v>362</v>
      </c>
      <c r="N503" s="90" t="s">
        <v>3</v>
      </c>
      <c r="O503" s="90" t="s">
        <v>293</v>
      </c>
      <c r="P503" s="90" t="s">
        <v>362</v>
      </c>
      <c r="Q503" s="90" t="s">
        <v>3</v>
      </c>
      <c r="R503" s="90" t="s">
        <v>293</v>
      </c>
      <c r="S503" s="90" t="s">
        <v>362</v>
      </c>
      <c r="T503" s="90" t="s">
        <v>3</v>
      </c>
      <c r="U503" s="90" t="s">
        <v>293</v>
      </c>
      <c r="V503" s="324"/>
      <c r="W503" s="324"/>
      <c r="X503" s="324"/>
      <c r="Y503" s="324"/>
      <c r="Z503" s="324"/>
      <c r="AB503" s="48"/>
    </row>
    <row r="504" spans="2:28" ht="14.25" customHeight="1">
      <c r="B504" s="13" t="s">
        <v>4</v>
      </c>
      <c r="C504" s="195" t="s">
        <v>5</v>
      </c>
      <c r="D504" s="6" t="s">
        <v>6</v>
      </c>
      <c r="E504" s="6" t="s">
        <v>79</v>
      </c>
      <c r="F504" s="6" t="s">
        <v>7</v>
      </c>
      <c r="G504" s="6" t="s">
        <v>8</v>
      </c>
      <c r="H504" s="6" t="s">
        <v>128</v>
      </c>
      <c r="I504" s="6" t="s">
        <v>129</v>
      </c>
      <c r="J504" s="6" t="s">
        <v>29</v>
      </c>
      <c r="K504" s="6" t="s">
        <v>130</v>
      </c>
      <c r="L504" s="6" t="s">
        <v>131</v>
      </c>
      <c r="M504" s="6" t="s">
        <v>30</v>
      </c>
      <c r="N504" s="6" t="s">
        <v>132</v>
      </c>
      <c r="O504" s="6" t="s">
        <v>133</v>
      </c>
      <c r="P504" s="6" t="s">
        <v>112</v>
      </c>
      <c r="Q504" s="6" t="s">
        <v>134</v>
      </c>
      <c r="R504" s="6" t="s">
        <v>135</v>
      </c>
      <c r="S504" s="6" t="s">
        <v>155</v>
      </c>
      <c r="T504" s="6" t="s">
        <v>156</v>
      </c>
      <c r="U504" s="6" t="s">
        <v>56</v>
      </c>
      <c r="V504" s="6" t="s">
        <v>300</v>
      </c>
      <c r="W504" s="6" t="s">
        <v>301</v>
      </c>
      <c r="X504" s="6" t="s">
        <v>302</v>
      </c>
      <c r="Y504" s="6" t="s">
        <v>69</v>
      </c>
      <c r="Z504" s="6" t="s">
        <v>328</v>
      </c>
      <c r="AB504" s="48"/>
    </row>
    <row r="505" spans="2:28" ht="24" customHeight="1">
      <c r="B505" s="321" t="s">
        <v>792</v>
      </c>
      <c r="C505" s="322"/>
      <c r="D505" s="322"/>
      <c r="E505" s="322"/>
      <c r="F505" s="322"/>
      <c r="G505" s="322"/>
      <c r="H505" s="322"/>
      <c r="I505" s="322"/>
      <c r="J505" s="322"/>
      <c r="K505" s="322"/>
      <c r="L505" s="322"/>
      <c r="M505" s="322"/>
      <c r="N505" s="322"/>
      <c r="O505" s="322"/>
      <c r="P505" s="322"/>
      <c r="Q505" s="322"/>
      <c r="R505" s="322"/>
      <c r="S505" s="322"/>
      <c r="T505" s="322"/>
      <c r="U505" s="322"/>
      <c r="V505" s="322"/>
      <c r="W505" s="322"/>
      <c r="X505" s="322"/>
      <c r="Y505" s="322"/>
      <c r="Z505" s="322"/>
      <c r="AB505" s="48"/>
    </row>
    <row r="506" spans="2:28" ht="27" customHeight="1">
      <c r="B506" s="321" t="s">
        <v>177</v>
      </c>
      <c r="C506" s="322"/>
      <c r="D506" s="322"/>
      <c r="E506" s="322"/>
      <c r="F506" s="322"/>
      <c r="G506" s="322"/>
      <c r="H506" s="322"/>
      <c r="I506" s="322"/>
      <c r="J506" s="322"/>
      <c r="K506" s="322"/>
      <c r="L506" s="426"/>
      <c r="M506" s="426"/>
      <c r="N506" s="426"/>
      <c r="O506" s="426"/>
      <c r="P506" s="426"/>
      <c r="Q506" s="426"/>
      <c r="R506" s="426"/>
      <c r="S506" s="322"/>
      <c r="T506" s="322"/>
      <c r="U506" s="322"/>
      <c r="V506" s="322"/>
      <c r="W506" s="322"/>
      <c r="X506" s="322"/>
      <c r="Y506" s="322"/>
      <c r="Z506" s="322"/>
      <c r="AB506" s="48"/>
    </row>
    <row r="507" spans="2:28" ht="60" customHeight="1">
      <c r="B507" s="18" t="s">
        <v>375</v>
      </c>
      <c r="C507" s="18" t="s">
        <v>793</v>
      </c>
      <c r="D507" s="19">
        <f>D508+D509+D510+D511+D512+D513+D514+D515</f>
        <v>567.9</v>
      </c>
      <c r="E507" s="19">
        <f>E508+E509+E510+E511+E512+E513+E514+E515</f>
        <v>567.7</v>
      </c>
      <c r="F507" s="169">
        <f>E507/D507</f>
        <v>0.9996478253213595</v>
      </c>
      <c r="G507" s="19">
        <f>G508+G509+G510+G511+G512+G513+G514+G515</f>
        <v>1724.4</v>
      </c>
      <c r="H507" s="19">
        <f>H508+H509+H510+H511+H512+H513+H514+H515</f>
        <v>1724.3</v>
      </c>
      <c r="I507" s="169">
        <f>H507/G507</f>
        <v>0.9999420088146601</v>
      </c>
      <c r="J507" s="19">
        <f>J508+J509+J510+J511+J512+J513+J514+J515</f>
        <v>568.1</v>
      </c>
      <c r="K507" s="19">
        <f>K508+K509+K510+K511+K512+K513+K514+K515</f>
        <v>568.1</v>
      </c>
      <c r="L507" s="169">
        <f>K507/J507</f>
        <v>1</v>
      </c>
      <c r="M507" s="19">
        <f>M508+M509+M510+M511+M512+M513+M514+M515</f>
        <v>0</v>
      </c>
      <c r="N507" s="19">
        <f>N508+N509+N510+N511+N512+N513+N514+N515</f>
        <v>0</v>
      </c>
      <c r="O507" s="169">
        <v>0</v>
      </c>
      <c r="P507" s="19">
        <f>P508+P509+P510+P511+P512+P513+P514+P515</f>
        <v>5311.7</v>
      </c>
      <c r="Q507" s="19">
        <f>Q508+Q509+Q510+Q511+Q512+Q513+Q514+Q515</f>
        <v>5311.7</v>
      </c>
      <c r="R507" s="169">
        <f>Q507/P507</f>
        <v>1</v>
      </c>
      <c r="S507" s="68">
        <f>D507+G507+J507+M507+P507</f>
        <v>8172.1</v>
      </c>
      <c r="T507" s="68">
        <f>E507+H507+K507+N507+Q507</f>
        <v>8171.799999999999</v>
      </c>
      <c r="U507" s="169">
        <f>T507/S507</f>
        <v>0.99996328972969</v>
      </c>
      <c r="V507" s="35" t="s">
        <v>802</v>
      </c>
      <c r="W507" s="35" t="s">
        <v>193</v>
      </c>
      <c r="X507" s="36">
        <v>2</v>
      </c>
      <c r="Y507" s="36">
        <v>3</v>
      </c>
      <c r="Z507" s="36">
        <v>3</v>
      </c>
      <c r="AA507" s="277"/>
      <c r="AB507" s="48"/>
    </row>
    <row r="508" spans="2:28" ht="33" customHeight="1">
      <c r="B508" s="4" t="s">
        <v>305</v>
      </c>
      <c r="C508" s="2" t="s">
        <v>794</v>
      </c>
      <c r="D508" s="3">
        <v>0</v>
      </c>
      <c r="E508" s="3">
        <v>0</v>
      </c>
      <c r="F508" s="169">
        <v>0</v>
      </c>
      <c r="G508" s="3">
        <v>0</v>
      </c>
      <c r="H508" s="3">
        <v>0</v>
      </c>
      <c r="I508" s="169">
        <v>0</v>
      </c>
      <c r="J508" s="3">
        <v>0</v>
      </c>
      <c r="K508" s="3">
        <v>0</v>
      </c>
      <c r="L508" s="169">
        <v>0</v>
      </c>
      <c r="M508" s="3">
        <v>0</v>
      </c>
      <c r="N508" s="3">
        <v>0</v>
      </c>
      <c r="O508" s="169">
        <v>0</v>
      </c>
      <c r="P508" s="3">
        <v>0</v>
      </c>
      <c r="Q508" s="3">
        <v>0</v>
      </c>
      <c r="R508" s="169">
        <v>0</v>
      </c>
      <c r="S508" s="67">
        <f>D508+G508+J508+M508+P508</f>
        <v>0</v>
      </c>
      <c r="T508" s="67">
        <f>E508+H508+K508+N508+Q508</f>
        <v>0</v>
      </c>
      <c r="U508" s="169">
        <v>0</v>
      </c>
      <c r="V508" s="35" t="s">
        <v>803</v>
      </c>
      <c r="W508" s="35" t="s">
        <v>43</v>
      </c>
      <c r="X508" s="36">
        <v>100</v>
      </c>
      <c r="Y508" s="36">
        <v>90</v>
      </c>
      <c r="Z508" s="36">
        <v>100</v>
      </c>
      <c r="AA508" s="277"/>
      <c r="AB508" s="48"/>
    </row>
    <row r="509" spans="2:28" ht="30.75" customHeight="1">
      <c r="B509" s="4" t="s">
        <v>307</v>
      </c>
      <c r="C509" s="2" t="s">
        <v>795</v>
      </c>
      <c r="D509" s="3">
        <v>0</v>
      </c>
      <c r="E509" s="3">
        <v>0</v>
      </c>
      <c r="F509" s="169">
        <v>0</v>
      </c>
      <c r="G509" s="3">
        <v>0</v>
      </c>
      <c r="H509" s="3">
        <v>0</v>
      </c>
      <c r="I509" s="169">
        <v>0</v>
      </c>
      <c r="J509" s="3">
        <v>0</v>
      </c>
      <c r="K509" s="3">
        <v>0</v>
      </c>
      <c r="L509" s="169">
        <v>0</v>
      </c>
      <c r="M509" s="3">
        <v>0</v>
      </c>
      <c r="N509" s="3">
        <v>0</v>
      </c>
      <c r="O509" s="169">
        <v>0</v>
      </c>
      <c r="P509" s="3">
        <v>0</v>
      </c>
      <c r="Q509" s="3">
        <v>0</v>
      </c>
      <c r="R509" s="169">
        <v>0</v>
      </c>
      <c r="S509" s="67">
        <f aca="true" t="shared" si="81" ref="S509:S514">D509+G509+J509+M509+P509</f>
        <v>0</v>
      </c>
      <c r="T509" s="67">
        <f aca="true" t="shared" si="82" ref="T509:T514">E509+H509+K509+N509+Q509</f>
        <v>0</v>
      </c>
      <c r="U509" s="169">
        <v>0</v>
      </c>
      <c r="V509" s="231" t="s">
        <v>48</v>
      </c>
      <c r="W509" s="231" t="s">
        <v>48</v>
      </c>
      <c r="X509" s="231" t="s">
        <v>48</v>
      </c>
      <c r="Y509" s="231" t="s">
        <v>48</v>
      </c>
      <c r="Z509" s="231" t="s">
        <v>48</v>
      </c>
      <c r="AB509" s="48"/>
    </row>
    <row r="510" spans="2:28" ht="27.75" customHeight="1">
      <c r="B510" s="4" t="s">
        <v>308</v>
      </c>
      <c r="C510" s="2" t="s">
        <v>796</v>
      </c>
      <c r="D510" s="3">
        <v>0</v>
      </c>
      <c r="E510" s="3">
        <v>0</v>
      </c>
      <c r="F510" s="169">
        <v>0</v>
      </c>
      <c r="G510" s="3">
        <v>0</v>
      </c>
      <c r="H510" s="3">
        <v>0</v>
      </c>
      <c r="I510" s="169">
        <v>0</v>
      </c>
      <c r="J510" s="3">
        <v>0</v>
      </c>
      <c r="K510" s="3">
        <v>0</v>
      </c>
      <c r="L510" s="169">
        <v>0</v>
      </c>
      <c r="M510" s="3">
        <v>0</v>
      </c>
      <c r="N510" s="3">
        <v>0</v>
      </c>
      <c r="O510" s="169">
        <v>0</v>
      </c>
      <c r="P510" s="3">
        <v>0</v>
      </c>
      <c r="Q510" s="3">
        <v>0</v>
      </c>
      <c r="R510" s="169">
        <v>0</v>
      </c>
      <c r="S510" s="67">
        <f t="shared" si="81"/>
        <v>0</v>
      </c>
      <c r="T510" s="67">
        <f t="shared" si="82"/>
        <v>0</v>
      </c>
      <c r="U510" s="169">
        <v>0</v>
      </c>
      <c r="V510" s="231" t="s">
        <v>48</v>
      </c>
      <c r="W510" s="231" t="s">
        <v>48</v>
      </c>
      <c r="X510" s="231" t="s">
        <v>48</v>
      </c>
      <c r="Y510" s="231" t="s">
        <v>48</v>
      </c>
      <c r="Z510" s="231" t="s">
        <v>48</v>
      </c>
      <c r="AB510" s="48"/>
    </row>
    <row r="511" spans="2:28" ht="31.5" customHeight="1">
      <c r="B511" s="4" t="s">
        <v>310</v>
      </c>
      <c r="C511" s="2" t="s">
        <v>797</v>
      </c>
      <c r="D511" s="3">
        <v>0</v>
      </c>
      <c r="E511" s="3">
        <v>0</v>
      </c>
      <c r="F511" s="169">
        <v>0</v>
      </c>
      <c r="G511" s="3">
        <v>0</v>
      </c>
      <c r="H511" s="3">
        <v>0</v>
      </c>
      <c r="I511" s="169">
        <v>0</v>
      </c>
      <c r="J511" s="3">
        <v>0</v>
      </c>
      <c r="K511" s="3">
        <v>0</v>
      </c>
      <c r="L511" s="169">
        <v>0</v>
      </c>
      <c r="M511" s="3">
        <v>0</v>
      </c>
      <c r="N511" s="3">
        <v>0</v>
      </c>
      <c r="O511" s="169">
        <v>0</v>
      </c>
      <c r="P511" s="3">
        <v>0</v>
      </c>
      <c r="Q511" s="3">
        <v>0</v>
      </c>
      <c r="R511" s="169">
        <v>0</v>
      </c>
      <c r="S511" s="67">
        <f t="shared" si="81"/>
        <v>0</v>
      </c>
      <c r="T511" s="67">
        <f t="shared" si="82"/>
        <v>0</v>
      </c>
      <c r="U511" s="169">
        <v>0</v>
      </c>
      <c r="V511" s="231" t="s">
        <v>48</v>
      </c>
      <c r="W511" s="231" t="s">
        <v>48</v>
      </c>
      <c r="X511" s="231" t="s">
        <v>48</v>
      </c>
      <c r="Y511" s="231" t="s">
        <v>48</v>
      </c>
      <c r="Z511" s="231" t="s">
        <v>48</v>
      </c>
      <c r="AB511" s="48"/>
    </row>
    <row r="512" spans="2:28" ht="39" customHeight="1">
      <c r="B512" s="4" t="s">
        <v>312</v>
      </c>
      <c r="C512" s="2" t="s">
        <v>798</v>
      </c>
      <c r="D512" s="3">
        <v>0</v>
      </c>
      <c r="E512" s="3">
        <v>0</v>
      </c>
      <c r="F512" s="169">
        <v>0</v>
      </c>
      <c r="G512" s="3">
        <v>0</v>
      </c>
      <c r="H512" s="3">
        <v>0</v>
      </c>
      <c r="I512" s="169">
        <v>0</v>
      </c>
      <c r="J512" s="3">
        <v>0</v>
      </c>
      <c r="K512" s="3">
        <v>0</v>
      </c>
      <c r="L512" s="169">
        <v>0</v>
      </c>
      <c r="M512" s="3">
        <v>0</v>
      </c>
      <c r="N512" s="3">
        <v>0</v>
      </c>
      <c r="O512" s="169">
        <v>0</v>
      </c>
      <c r="P512" s="3">
        <v>0</v>
      </c>
      <c r="Q512" s="3">
        <v>0</v>
      </c>
      <c r="R512" s="169">
        <v>0</v>
      </c>
      <c r="S512" s="67">
        <f t="shared" si="81"/>
        <v>0</v>
      </c>
      <c r="T512" s="67">
        <f t="shared" si="82"/>
        <v>0</v>
      </c>
      <c r="U512" s="169">
        <v>0</v>
      </c>
      <c r="V512" s="231" t="s">
        <v>48</v>
      </c>
      <c r="W512" s="231" t="s">
        <v>48</v>
      </c>
      <c r="X512" s="231" t="s">
        <v>48</v>
      </c>
      <c r="Y512" s="231" t="s">
        <v>48</v>
      </c>
      <c r="Z512" s="231" t="s">
        <v>48</v>
      </c>
      <c r="AB512" s="48"/>
    </row>
    <row r="513" spans="2:28" ht="31.5" customHeight="1">
      <c r="B513" s="4" t="s">
        <v>314</v>
      </c>
      <c r="C513" s="2" t="s">
        <v>799</v>
      </c>
      <c r="D513" s="3">
        <v>0</v>
      </c>
      <c r="E513" s="3">
        <v>0</v>
      </c>
      <c r="F513" s="169">
        <v>0</v>
      </c>
      <c r="G513" s="3">
        <v>0</v>
      </c>
      <c r="H513" s="3">
        <v>0</v>
      </c>
      <c r="I513" s="169">
        <v>0</v>
      </c>
      <c r="J513" s="3">
        <v>0</v>
      </c>
      <c r="K513" s="3">
        <v>0</v>
      </c>
      <c r="L513" s="169">
        <v>0</v>
      </c>
      <c r="M513" s="3">
        <v>0</v>
      </c>
      <c r="N513" s="3">
        <v>0</v>
      </c>
      <c r="O513" s="169">
        <v>0</v>
      </c>
      <c r="P513" s="3">
        <v>0</v>
      </c>
      <c r="Q513" s="3">
        <v>0</v>
      </c>
      <c r="R513" s="169">
        <v>0</v>
      </c>
      <c r="S513" s="67">
        <f t="shared" si="81"/>
        <v>0</v>
      </c>
      <c r="T513" s="67">
        <f t="shared" si="82"/>
        <v>0</v>
      </c>
      <c r="U513" s="169">
        <v>0</v>
      </c>
      <c r="V513" s="231" t="s">
        <v>48</v>
      </c>
      <c r="W513" s="231" t="s">
        <v>48</v>
      </c>
      <c r="X513" s="231" t="s">
        <v>48</v>
      </c>
      <c r="Y513" s="231" t="s">
        <v>48</v>
      </c>
      <c r="Z513" s="231" t="s">
        <v>48</v>
      </c>
      <c r="AB513" s="48"/>
    </row>
    <row r="514" spans="2:28" ht="22.5" customHeight="1">
      <c r="B514" s="4" t="s">
        <v>316</v>
      </c>
      <c r="C514" s="2" t="s">
        <v>800</v>
      </c>
      <c r="D514" s="3">
        <v>0</v>
      </c>
      <c r="E514" s="3">
        <v>0</v>
      </c>
      <c r="F514" s="169">
        <v>0</v>
      </c>
      <c r="G514" s="3">
        <v>0</v>
      </c>
      <c r="H514" s="3">
        <v>0</v>
      </c>
      <c r="I514" s="169">
        <v>0</v>
      </c>
      <c r="J514" s="3">
        <v>0</v>
      </c>
      <c r="K514" s="3">
        <v>0</v>
      </c>
      <c r="L514" s="169">
        <v>0</v>
      </c>
      <c r="M514" s="3">
        <v>0</v>
      </c>
      <c r="N514" s="3">
        <v>0</v>
      </c>
      <c r="O514" s="169">
        <v>0</v>
      </c>
      <c r="P514" s="3">
        <v>0</v>
      </c>
      <c r="Q514" s="3">
        <v>0</v>
      </c>
      <c r="R514" s="169">
        <v>0</v>
      </c>
      <c r="S514" s="67">
        <f t="shared" si="81"/>
        <v>0</v>
      </c>
      <c r="T514" s="67">
        <f t="shared" si="82"/>
        <v>0</v>
      </c>
      <c r="U514" s="169">
        <v>0</v>
      </c>
      <c r="V514" s="231" t="s">
        <v>48</v>
      </c>
      <c r="W514" s="231" t="s">
        <v>48</v>
      </c>
      <c r="X514" s="231" t="s">
        <v>48</v>
      </c>
      <c r="Y514" s="231" t="s">
        <v>48</v>
      </c>
      <c r="Z514" s="231" t="s">
        <v>48</v>
      </c>
      <c r="AB514" s="48"/>
    </row>
    <row r="515" spans="2:28" ht="37.5" customHeight="1">
      <c r="B515" s="4" t="s">
        <v>317</v>
      </c>
      <c r="C515" s="2" t="s">
        <v>801</v>
      </c>
      <c r="D515" s="3">
        <v>567.9</v>
      </c>
      <c r="E515" s="3">
        <v>567.7</v>
      </c>
      <c r="F515" s="169">
        <f>E515/D515</f>
        <v>0.9996478253213595</v>
      </c>
      <c r="G515" s="3">
        <v>1724.4</v>
      </c>
      <c r="H515" s="3">
        <v>1724.3</v>
      </c>
      <c r="I515" s="169">
        <f>H515/G515</f>
        <v>0.9999420088146601</v>
      </c>
      <c r="J515" s="3">
        <v>568.1</v>
      </c>
      <c r="K515" s="3">
        <v>568.1</v>
      </c>
      <c r="L515" s="169">
        <f>K515/J515</f>
        <v>1</v>
      </c>
      <c r="M515" s="3">
        <v>0</v>
      </c>
      <c r="N515" s="3">
        <v>0</v>
      </c>
      <c r="O515" s="169">
        <v>0</v>
      </c>
      <c r="P515" s="3">
        <v>5311.7</v>
      </c>
      <c r="Q515" s="3">
        <v>5311.7</v>
      </c>
      <c r="R515" s="169">
        <f>Q515/P515</f>
        <v>1</v>
      </c>
      <c r="S515" s="67">
        <f>D515+G515+J515+M515+P515</f>
        <v>8172.1</v>
      </c>
      <c r="T515" s="67">
        <f>E515+H515+K515+N515+Q515</f>
        <v>8171.799999999999</v>
      </c>
      <c r="U515" s="169">
        <f>T515/S515</f>
        <v>0.99996328972969</v>
      </c>
      <c r="V515" s="231" t="s">
        <v>48</v>
      </c>
      <c r="W515" s="231" t="s">
        <v>48</v>
      </c>
      <c r="X515" s="231" t="s">
        <v>48</v>
      </c>
      <c r="Y515" s="231" t="s">
        <v>48</v>
      </c>
      <c r="Z515" s="231" t="s">
        <v>48</v>
      </c>
      <c r="AB515" s="48"/>
    </row>
    <row r="516" spans="2:28" ht="24" customHeight="1">
      <c r="B516" s="294" t="s">
        <v>153</v>
      </c>
      <c r="C516" s="294"/>
      <c r="D516" s="59">
        <f>D507</f>
        <v>567.9</v>
      </c>
      <c r="E516" s="59">
        <f>E507</f>
        <v>567.7</v>
      </c>
      <c r="F516" s="154">
        <f>E516/D516</f>
        <v>0.9996478253213595</v>
      </c>
      <c r="G516" s="59">
        <f>G507</f>
        <v>1724.4</v>
      </c>
      <c r="H516" s="59">
        <f>H507</f>
        <v>1724.3</v>
      </c>
      <c r="I516" s="154">
        <f>H516/G516</f>
        <v>0.9999420088146601</v>
      </c>
      <c r="J516" s="59">
        <f>J507</f>
        <v>568.1</v>
      </c>
      <c r="K516" s="59">
        <f>K507</f>
        <v>568.1</v>
      </c>
      <c r="L516" s="154">
        <f>K516/J516</f>
        <v>1</v>
      </c>
      <c r="M516" s="59">
        <f>M507</f>
        <v>0</v>
      </c>
      <c r="N516" s="59">
        <f>N507</f>
        <v>0</v>
      </c>
      <c r="O516" s="154">
        <v>0</v>
      </c>
      <c r="P516" s="59">
        <f>P507</f>
        <v>5311.7</v>
      </c>
      <c r="Q516" s="59">
        <f>Q507</f>
        <v>5311.7</v>
      </c>
      <c r="R516" s="154">
        <f>Q516/P516</f>
        <v>1</v>
      </c>
      <c r="S516" s="74">
        <f>D516+G516+J516+M516+P516</f>
        <v>8172.1</v>
      </c>
      <c r="T516" s="74">
        <f>E516+H516+K516+N516+Q516</f>
        <v>8171.799999999999</v>
      </c>
      <c r="U516" s="154">
        <f>T516/S516</f>
        <v>0.99996328972969</v>
      </c>
      <c r="V516" s="231" t="s">
        <v>48</v>
      </c>
      <c r="W516" s="231" t="s">
        <v>48</v>
      </c>
      <c r="X516" s="231" t="s">
        <v>48</v>
      </c>
      <c r="Y516" s="231" t="s">
        <v>48</v>
      </c>
      <c r="Z516" s="231" t="s">
        <v>48</v>
      </c>
      <c r="AB516" s="48"/>
    </row>
    <row r="517" spans="2:28" ht="26.25" customHeight="1">
      <c r="B517" s="339" t="s">
        <v>180</v>
      </c>
      <c r="C517" s="341"/>
      <c r="D517" s="341"/>
      <c r="E517" s="341"/>
      <c r="F517" s="341"/>
      <c r="G517" s="341"/>
      <c r="H517" s="341"/>
      <c r="I517" s="341"/>
      <c r="J517" s="341"/>
      <c r="K517" s="341"/>
      <c r="L517" s="341"/>
      <c r="M517" s="341"/>
      <c r="N517" s="341"/>
      <c r="O517" s="341"/>
      <c r="P517" s="341"/>
      <c r="Q517" s="341"/>
      <c r="R517" s="341"/>
      <c r="S517" s="341"/>
      <c r="T517" s="341"/>
      <c r="U517" s="341"/>
      <c r="V517" s="341"/>
      <c r="W517" s="341"/>
      <c r="X517" s="341"/>
      <c r="Y517" s="341"/>
      <c r="Z517" s="342"/>
      <c r="AB517" s="48"/>
    </row>
    <row r="518" spans="2:28" ht="92.25" customHeight="1">
      <c r="B518" s="18" t="s">
        <v>375</v>
      </c>
      <c r="C518" s="18" t="s">
        <v>804</v>
      </c>
      <c r="D518" s="19">
        <f>D519+D520+D521+D522</f>
        <v>0</v>
      </c>
      <c r="E518" s="20">
        <f>E519+E520+E521+E522</f>
        <v>0</v>
      </c>
      <c r="F518" s="250">
        <v>0</v>
      </c>
      <c r="G518" s="19">
        <f>G519+G520+G521+G522</f>
        <v>4955</v>
      </c>
      <c r="H518" s="20">
        <f>H519+H520+H521+H522</f>
        <v>3976.5</v>
      </c>
      <c r="I518" s="250">
        <f>H518/G518</f>
        <v>0.8025227043390515</v>
      </c>
      <c r="J518" s="19">
        <f>J519+J520+J521+J522</f>
        <v>0</v>
      </c>
      <c r="K518" s="20">
        <f>K519+K520+K521+K522</f>
        <v>0</v>
      </c>
      <c r="L518" s="250">
        <v>0</v>
      </c>
      <c r="M518" s="19">
        <f>M519+M520+M521+M522</f>
        <v>0</v>
      </c>
      <c r="N518" s="20">
        <f>N519+N520+N521+N522</f>
        <v>0</v>
      </c>
      <c r="O518" s="250">
        <v>0</v>
      </c>
      <c r="P518" s="19">
        <f>P519+P520+P521+P522</f>
        <v>0</v>
      </c>
      <c r="Q518" s="20">
        <f>Q519+Q520+Q521+Q522</f>
        <v>0</v>
      </c>
      <c r="R518" s="250">
        <v>0</v>
      </c>
      <c r="S518" s="68">
        <f aca="true" t="shared" si="83" ref="S518:T523">D518+G518+J518+M518+P518</f>
        <v>4955</v>
      </c>
      <c r="T518" s="68">
        <f t="shared" si="83"/>
        <v>3976.5</v>
      </c>
      <c r="U518" s="250">
        <f>T518/S518</f>
        <v>0.8025227043390515</v>
      </c>
      <c r="V518" s="35" t="s">
        <v>808</v>
      </c>
      <c r="W518" s="35" t="s">
        <v>283</v>
      </c>
      <c r="X518" s="36">
        <v>7</v>
      </c>
      <c r="Y518" s="36">
        <v>3</v>
      </c>
      <c r="Z518" s="36">
        <v>3</v>
      </c>
      <c r="AA518" s="275"/>
      <c r="AB518" s="48"/>
    </row>
    <row r="519" spans="2:28" ht="81" customHeight="1">
      <c r="B519" s="4" t="s">
        <v>305</v>
      </c>
      <c r="C519" s="2" t="s">
        <v>805</v>
      </c>
      <c r="D519" s="3">
        <v>0</v>
      </c>
      <c r="E519" s="8">
        <v>0</v>
      </c>
      <c r="F519" s="155">
        <v>0</v>
      </c>
      <c r="G519" s="3">
        <v>0</v>
      </c>
      <c r="H519" s="3">
        <v>0</v>
      </c>
      <c r="I519" s="155">
        <v>0</v>
      </c>
      <c r="J519" s="3">
        <v>0</v>
      </c>
      <c r="K519" s="8">
        <v>0</v>
      </c>
      <c r="L519" s="155">
        <v>0</v>
      </c>
      <c r="M519" s="3">
        <v>0</v>
      </c>
      <c r="N519" s="8">
        <v>0</v>
      </c>
      <c r="O519" s="155">
        <v>0</v>
      </c>
      <c r="P519" s="3">
        <v>0</v>
      </c>
      <c r="Q519" s="8">
        <v>0</v>
      </c>
      <c r="R519" s="155">
        <v>0</v>
      </c>
      <c r="S519" s="72">
        <f t="shared" si="83"/>
        <v>0</v>
      </c>
      <c r="T519" s="72">
        <f t="shared" si="83"/>
        <v>0</v>
      </c>
      <c r="U519" s="250">
        <v>0</v>
      </c>
      <c r="V519" s="35" t="s">
        <v>809</v>
      </c>
      <c r="W519" s="35" t="s">
        <v>283</v>
      </c>
      <c r="X519" s="36">
        <v>0</v>
      </c>
      <c r="Y519" s="36">
        <v>0</v>
      </c>
      <c r="Z519" s="36">
        <v>0</v>
      </c>
      <c r="AA519" s="368"/>
      <c r="AB519" s="48"/>
    </row>
    <row r="520" spans="2:28" ht="138" customHeight="1">
      <c r="B520" s="4" t="s">
        <v>307</v>
      </c>
      <c r="C520" s="2" t="s">
        <v>806</v>
      </c>
      <c r="D520" s="3">
        <v>0</v>
      </c>
      <c r="E520" s="8">
        <v>0</v>
      </c>
      <c r="F520" s="155">
        <v>0</v>
      </c>
      <c r="G520" s="3">
        <v>0</v>
      </c>
      <c r="H520" s="3">
        <v>0</v>
      </c>
      <c r="I520" s="155">
        <v>0</v>
      </c>
      <c r="J520" s="3">
        <v>0</v>
      </c>
      <c r="K520" s="8">
        <v>0</v>
      </c>
      <c r="L520" s="155">
        <v>0</v>
      </c>
      <c r="M520" s="3">
        <v>0</v>
      </c>
      <c r="N520" s="8">
        <v>0</v>
      </c>
      <c r="O520" s="155">
        <v>0</v>
      </c>
      <c r="P520" s="3">
        <v>0</v>
      </c>
      <c r="Q520" s="8">
        <v>0</v>
      </c>
      <c r="R520" s="155">
        <v>0</v>
      </c>
      <c r="S520" s="72">
        <f>D520+G520+J520+M520+P520</f>
        <v>0</v>
      </c>
      <c r="T520" s="72">
        <f>E520+H520+K520+N520+Q520</f>
        <v>0</v>
      </c>
      <c r="U520" s="250">
        <v>0</v>
      </c>
      <c r="V520" s="35" t="s">
        <v>810</v>
      </c>
      <c r="W520" s="35" t="s">
        <v>43</v>
      </c>
      <c r="X520" s="36">
        <v>100</v>
      </c>
      <c r="Y520" s="36">
        <v>100</v>
      </c>
      <c r="Z520" s="36">
        <v>100</v>
      </c>
      <c r="AA520" s="368"/>
      <c r="AB520" s="48"/>
    </row>
    <row r="521" spans="2:28" ht="74.25" customHeight="1">
      <c r="B521" s="4" t="s">
        <v>308</v>
      </c>
      <c r="C521" s="2" t="s">
        <v>807</v>
      </c>
      <c r="D521" s="3">
        <v>0</v>
      </c>
      <c r="E521" s="8">
        <v>0</v>
      </c>
      <c r="F521" s="155">
        <v>0</v>
      </c>
      <c r="G521" s="3">
        <v>4955</v>
      </c>
      <c r="H521" s="3">
        <v>3976.5</v>
      </c>
      <c r="I521" s="250">
        <f>H521/G521</f>
        <v>0.8025227043390515</v>
      </c>
      <c r="J521" s="3">
        <v>0</v>
      </c>
      <c r="K521" s="8">
        <v>0</v>
      </c>
      <c r="L521" s="155">
        <v>0</v>
      </c>
      <c r="M521" s="3">
        <v>0</v>
      </c>
      <c r="N521" s="8">
        <v>0</v>
      </c>
      <c r="O521" s="155">
        <v>0</v>
      </c>
      <c r="P521" s="3">
        <v>0</v>
      </c>
      <c r="Q521" s="8">
        <v>0</v>
      </c>
      <c r="R521" s="155">
        <v>0</v>
      </c>
      <c r="S521" s="72">
        <f>D521+G521+J521+M521+P521</f>
        <v>4955</v>
      </c>
      <c r="T521" s="72">
        <f>E521+H521+K521+N521+Q521</f>
        <v>3976.5</v>
      </c>
      <c r="U521" s="250">
        <f>T521/S521</f>
        <v>0.8025227043390515</v>
      </c>
      <c r="V521" s="38"/>
      <c r="W521" s="38"/>
      <c r="X521" s="39"/>
      <c r="Y521" s="233"/>
      <c r="Z521" s="233"/>
      <c r="AA521" s="368"/>
      <c r="AB521" s="48"/>
    </row>
    <row r="522" spans="2:28" ht="36.75" customHeight="1">
      <c r="B522" s="2" t="s">
        <v>18</v>
      </c>
      <c r="C522" s="2" t="s">
        <v>178</v>
      </c>
      <c r="D522" s="3">
        <v>0</v>
      </c>
      <c r="E522" s="8">
        <v>0</v>
      </c>
      <c r="F522" s="155">
        <v>0</v>
      </c>
      <c r="G522" s="3">
        <v>0</v>
      </c>
      <c r="H522" s="8">
        <v>0</v>
      </c>
      <c r="I522" s="155">
        <v>0</v>
      </c>
      <c r="J522" s="3">
        <v>0</v>
      </c>
      <c r="K522" s="8">
        <v>0</v>
      </c>
      <c r="L522" s="155">
        <v>0</v>
      </c>
      <c r="M522" s="3">
        <v>0</v>
      </c>
      <c r="N522" s="8">
        <v>0</v>
      </c>
      <c r="O522" s="155">
        <v>0</v>
      </c>
      <c r="P522" s="3">
        <v>0</v>
      </c>
      <c r="Q522" s="8">
        <v>0</v>
      </c>
      <c r="R522" s="155">
        <v>0</v>
      </c>
      <c r="S522" s="67">
        <f t="shared" si="83"/>
        <v>0</v>
      </c>
      <c r="T522" s="67">
        <f t="shared" si="83"/>
        <v>0</v>
      </c>
      <c r="U522" s="250">
        <v>0</v>
      </c>
      <c r="V522" s="121"/>
      <c r="W522" s="121"/>
      <c r="X522" s="122"/>
      <c r="Y522" s="234"/>
      <c r="Z522" s="234"/>
      <c r="AA522" s="368"/>
      <c r="AB522" s="48"/>
    </row>
    <row r="523" spans="2:28" ht="27.75" customHeight="1">
      <c r="B523" s="294" t="s">
        <v>158</v>
      </c>
      <c r="C523" s="294"/>
      <c r="D523" s="59">
        <f>D518</f>
        <v>0</v>
      </c>
      <c r="E523" s="63">
        <f>E518</f>
        <v>0</v>
      </c>
      <c r="F523" s="208">
        <v>0</v>
      </c>
      <c r="G523" s="59">
        <f>G518</f>
        <v>4955</v>
      </c>
      <c r="H523" s="63">
        <f>H518</f>
        <v>3976.5</v>
      </c>
      <c r="I523" s="208">
        <f>H523/G523</f>
        <v>0.8025227043390515</v>
      </c>
      <c r="J523" s="59">
        <f>J518</f>
        <v>0</v>
      </c>
      <c r="K523" s="63">
        <f>K518</f>
        <v>0</v>
      </c>
      <c r="L523" s="208">
        <v>0</v>
      </c>
      <c r="M523" s="59">
        <f>M518</f>
        <v>0</v>
      </c>
      <c r="N523" s="63">
        <f>N518</f>
        <v>0</v>
      </c>
      <c r="O523" s="208">
        <v>0</v>
      </c>
      <c r="P523" s="59">
        <f>P518</f>
        <v>0</v>
      </c>
      <c r="Q523" s="63">
        <f>Q518</f>
        <v>0</v>
      </c>
      <c r="R523" s="208">
        <v>0</v>
      </c>
      <c r="S523" s="74">
        <f t="shared" si="83"/>
        <v>4955</v>
      </c>
      <c r="T523" s="74">
        <f t="shared" si="83"/>
        <v>3976.5</v>
      </c>
      <c r="U523" s="208">
        <f>T523/S523</f>
        <v>0.8025227043390515</v>
      </c>
      <c r="V523" s="14"/>
      <c r="W523" s="14"/>
      <c r="X523" s="14"/>
      <c r="Y523" s="14"/>
      <c r="Z523" s="14"/>
      <c r="AB523" s="48"/>
    </row>
    <row r="524" spans="2:28" ht="24.75" customHeight="1">
      <c r="B524" s="339" t="s">
        <v>811</v>
      </c>
      <c r="C524" s="341"/>
      <c r="D524" s="341"/>
      <c r="E524" s="341"/>
      <c r="F524" s="341"/>
      <c r="G524" s="341"/>
      <c r="H524" s="341"/>
      <c r="I524" s="341"/>
      <c r="J524" s="341"/>
      <c r="K524" s="341"/>
      <c r="L524" s="341"/>
      <c r="M524" s="341"/>
      <c r="N524" s="341"/>
      <c r="O524" s="341"/>
      <c r="P524" s="341"/>
      <c r="Q524" s="341"/>
      <c r="R524" s="341"/>
      <c r="S524" s="341"/>
      <c r="T524" s="341"/>
      <c r="U524" s="341"/>
      <c r="V524" s="341"/>
      <c r="W524" s="341"/>
      <c r="X524" s="341"/>
      <c r="Y524" s="341"/>
      <c r="Z524" s="342"/>
      <c r="AB524" s="48"/>
    </row>
    <row r="525" spans="2:28" ht="81.75" customHeight="1">
      <c r="B525" s="18" t="s">
        <v>375</v>
      </c>
      <c r="C525" s="18" t="s">
        <v>812</v>
      </c>
      <c r="D525" s="19">
        <f>D526+D527+D528+D529+D530</f>
        <v>0</v>
      </c>
      <c r="E525" s="20">
        <f>E526+E527+E528+E529+E530</f>
        <v>0</v>
      </c>
      <c r="F525" s="179">
        <v>0</v>
      </c>
      <c r="G525" s="19">
        <f>G526+G527+G528+G529+G530</f>
        <v>0</v>
      </c>
      <c r="H525" s="20">
        <f>H526+H527+H528+H529+H530</f>
        <v>0</v>
      </c>
      <c r="I525" s="179">
        <v>0</v>
      </c>
      <c r="J525" s="19">
        <f>J526+J527+J528+J529+J530</f>
        <v>0</v>
      </c>
      <c r="K525" s="20">
        <f>K526+K527+K528+K529+K530</f>
        <v>0</v>
      </c>
      <c r="L525" s="179">
        <v>0</v>
      </c>
      <c r="M525" s="19">
        <f>M526+M527+M528+M529+M530</f>
        <v>0</v>
      </c>
      <c r="N525" s="20">
        <f>N526+N527+N528+N529+N530</f>
        <v>0</v>
      </c>
      <c r="O525" s="179">
        <v>0</v>
      </c>
      <c r="P525" s="19">
        <f>P526+P527+P528+P529+P530</f>
        <v>0</v>
      </c>
      <c r="Q525" s="20">
        <f>Q526+Q527+Q528+Q529+Q530</f>
        <v>0</v>
      </c>
      <c r="R525" s="179">
        <v>0</v>
      </c>
      <c r="S525" s="68">
        <f aca="true" t="shared" si="84" ref="S525:T529">D525+G525+J525+M525+P525</f>
        <v>0</v>
      </c>
      <c r="T525" s="68">
        <f t="shared" si="84"/>
        <v>0</v>
      </c>
      <c r="U525" s="179">
        <v>0</v>
      </c>
      <c r="V525" s="35" t="s">
        <v>822</v>
      </c>
      <c r="W525" s="35" t="s">
        <v>283</v>
      </c>
      <c r="X525" s="36">
        <v>1</v>
      </c>
      <c r="Y525" s="36">
        <v>0</v>
      </c>
      <c r="Z525" s="36">
        <v>0</v>
      </c>
      <c r="AA525" s="275"/>
      <c r="AB525" s="48"/>
    </row>
    <row r="526" spans="2:28" ht="83.25" customHeight="1">
      <c r="B526" s="4" t="s">
        <v>305</v>
      </c>
      <c r="C526" s="2" t="s">
        <v>813</v>
      </c>
      <c r="D526" s="3">
        <v>0</v>
      </c>
      <c r="E526" s="8">
        <v>0</v>
      </c>
      <c r="F526" s="179">
        <v>0</v>
      </c>
      <c r="G526" s="3">
        <v>0</v>
      </c>
      <c r="H526" s="8">
        <v>0</v>
      </c>
      <c r="I526" s="179">
        <v>0</v>
      </c>
      <c r="J526" s="3">
        <v>0</v>
      </c>
      <c r="K526" s="8">
        <v>0</v>
      </c>
      <c r="L526" s="179">
        <v>0</v>
      </c>
      <c r="M526" s="3">
        <v>0</v>
      </c>
      <c r="N526" s="8">
        <v>0</v>
      </c>
      <c r="O526" s="179">
        <v>0</v>
      </c>
      <c r="P526" s="3">
        <v>0</v>
      </c>
      <c r="Q526" s="8">
        <v>0</v>
      </c>
      <c r="R526" s="179">
        <v>0</v>
      </c>
      <c r="S526" s="72">
        <f t="shared" si="84"/>
        <v>0</v>
      </c>
      <c r="T526" s="72">
        <f t="shared" si="84"/>
        <v>0</v>
      </c>
      <c r="U526" s="179">
        <v>0</v>
      </c>
      <c r="V526" s="35" t="s">
        <v>823</v>
      </c>
      <c r="W526" s="35" t="s">
        <v>283</v>
      </c>
      <c r="X526" s="36">
        <v>1</v>
      </c>
      <c r="Y526" s="36">
        <v>0</v>
      </c>
      <c r="Z526" s="36">
        <v>0</v>
      </c>
      <c r="AA526" s="275"/>
      <c r="AB526" s="48"/>
    </row>
    <row r="527" spans="2:28" ht="63" customHeight="1">
      <c r="B527" s="4" t="s">
        <v>307</v>
      </c>
      <c r="C527" s="2" t="s">
        <v>814</v>
      </c>
      <c r="D527" s="3">
        <v>0</v>
      </c>
      <c r="E527" s="8">
        <v>0</v>
      </c>
      <c r="F527" s="179">
        <v>0</v>
      </c>
      <c r="G527" s="3">
        <v>0</v>
      </c>
      <c r="H527" s="8">
        <v>0</v>
      </c>
      <c r="I527" s="179">
        <v>0</v>
      </c>
      <c r="J527" s="3">
        <v>0</v>
      </c>
      <c r="K527" s="8">
        <v>0</v>
      </c>
      <c r="L527" s="179">
        <v>0</v>
      </c>
      <c r="M527" s="3">
        <v>0</v>
      </c>
      <c r="N527" s="8">
        <v>0</v>
      </c>
      <c r="O527" s="179">
        <v>0</v>
      </c>
      <c r="P527" s="3">
        <v>0</v>
      </c>
      <c r="Q527" s="8">
        <v>0</v>
      </c>
      <c r="R527" s="179">
        <v>0</v>
      </c>
      <c r="S527" s="67">
        <f t="shared" si="84"/>
        <v>0</v>
      </c>
      <c r="T527" s="67">
        <f t="shared" si="84"/>
        <v>0</v>
      </c>
      <c r="U527" s="179">
        <v>0</v>
      </c>
      <c r="V527" s="266" t="s">
        <v>48</v>
      </c>
      <c r="W527" s="266" t="s">
        <v>48</v>
      </c>
      <c r="X527" s="266" t="s">
        <v>48</v>
      </c>
      <c r="Y527" s="266" t="s">
        <v>48</v>
      </c>
      <c r="Z527" s="266" t="s">
        <v>48</v>
      </c>
      <c r="AB527" s="48"/>
    </row>
    <row r="528" spans="2:28" ht="33.75" customHeight="1">
      <c r="B528" s="4" t="s">
        <v>308</v>
      </c>
      <c r="C528" s="2" t="s">
        <v>815</v>
      </c>
      <c r="D528" s="3">
        <v>0</v>
      </c>
      <c r="E528" s="8">
        <v>0</v>
      </c>
      <c r="F528" s="179">
        <v>0</v>
      </c>
      <c r="G528" s="3">
        <v>0</v>
      </c>
      <c r="H528" s="8">
        <v>0</v>
      </c>
      <c r="I528" s="179">
        <v>0</v>
      </c>
      <c r="J528" s="3">
        <v>0</v>
      </c>
      <c r="K528" s="8">
        <v>0</v>
      </c>
      <c r="L528" s="179">
        <v>0</v>
      </c>
      <c r="M528" s="3">
        <v>0</v>
      </c>
      <c r="N528" s="8">
        <v>0</v>
      </c>
      <c r="O528" s="179">
        <v>0</v>
      </c>
      <c r="P528" s="3">
        <v>0</v>
      </c>
      <c r="Q528" s="8">
        <v>0</v>
      </c>
      <c r="R528" s="179">
        <v>0</v>
      </c>
      <c r="S528" s="67">
        <f t="shared" si="84"/>
        <v>0</v>
      </c>
      <c r="T528" s="67">
        <f t="shared" si="84"/>
        <v>0</v>
      </c>
      <c r="U528" s="179">
        <v>0</v>
      </c>
      <c r="V528" s="266" t="s">
        <v>48</v>
      </c>
      <c r="W528" s="266" t="s">
        <v>48</v>
      </c>
      <c r="X528" s="266" t="s">
        <v>48</v>
      </c>
      <c r="Y528" s="266" t="s">
        <v>48</v>
      </c>
      <c r="Z528" s="266" t="s">
        <v>48</v>
      </c>
      <c r="AB528" s="48"/>
    </row>
    <row r="529" spans="2:28" ht="26.25" customHeight="1">
      <c r="B529" s="4" t="s">
        <v>310</v>
      </c>
      <c r="C529" s="2" t="s">
        <v>816</v>
      </c>
      <c r="D529" s="3">
        <v>0</v>
      </c>
      <c r="E529" s="8">
        <v>0</v>
      </c>
      <c r="F529" s="179">
        <v>0</v>
      </c>
      <c r="G529" s="3">
        <v>0</v>
      </c>
      <c r="H529" s="8">
        <v>0</v>
      </c>
      <c r="I529" s="179">
        <v>0</v>
      </c>
      <c r="J529" s="3">
        <v>0</v>
      </c>
      <c r="K529" s="8">
        <v>0</v>
      </c>
      <c r="L529" s="179">
        <v>0</v>
      </c>
      <c r="M529" s="3">
        <v>0</v>
      </c>
      <c r="N529" s="8">
        <v>0</v>
      </c>
      <c r="O529" s="179">
        <v>0</v>
      </c>
      <c r="P529" s="3">
        <v>0</v>
      </c>
      <c r="Q529" s="8">
        <v>0</v>
      </c>
      <c r="R529" s="179">
        <v>0</v>
      </c>
      <c r="S529" s="67">
        <f t="shared" si="84"/>
        <v>0</v>
      </c>
      <c r="T529" s="67">
        <f t="shared" si="84"/>
        <v>0</v>
      </c>
      <c r="U529" s="179">
        <v>0</v>
      </c>
      <c r="V529" s="266" t="s">
        <v>48</v>
      </c>
      <c r="W529" s="266" t="s">
        <v>48</v>
      </c>
      <c r="X529" s="266" t="s">
        <v>48</v>
      </c>
      <c r="Y529" s="266" t="s">
        <v>48</v>
      </c>
      <c r="Z529" s="266" t="s">
        <v>48</v>
      </c>
      <c r="AB529" s="48"/>
    </row>
    <row r="530" spans="2:28" ht="50.25" customHeight="1">
      <c r="B530" s="4" t="s">
        <v>312</v>
      </c>
      <c r="C530" s="2" t="s">
        <v>817</v>
      </c>
      <c r="D530" s="3">
        <v>0</v>
      </c>
      <c r="E530" s="8">
        <v>0</v>
      </c>
      <c r="F530" s="179">
        <v>0</v>
      </c>
      <c r="G530" s="3">
        <v>0</v>
      </c>
      <c r="H530" s="8">
        <v>0</v>
      </c>
      <c r="I530" s="179">
        <v>0</v>
      </c>
      <c r="J530" s="3">
        <v>0</v>
      </c>
      <c r="K530" s="8">
        <v>0</v>
      </c>
      <c r="L530" s="179">
        <v>0</v>
      </c>
      <c r="M530" s="3">
        <v>0</v>
      </c>
      <c r="N530" s="8">
        <v>0</v>
      </c>
      <c r="O530" s="179">
        <v>0</v>
      </c>
      <c r="P530" s="3">
        <v>0</v>
      </c>
      <c r="Q530" s="8">
        <v>0</v>
      </c>
      <c r="R530" s="179">
        <v>0</v>
      </c>
      <c r="S530" s="67">
        <f aca="true" t="shared" si="85" ref="S530:S536">D530+G530+J530+M530+P530</f>
        <v>0</v>
      </c>
      <c r="T530" s="67">
        <f aca="true" t="shared" si="86" ref="T530:T536">E530+H530+K530+N530+Q530</f>
        <v>0</v>
      </c>
      <c r="U530" s="179">
        <v>0</v>
      </c>
      <c r="V530" s="266" t="s">
        <v>48</v>
      </c>
      <c r="W530" s="266" t="s">
        <v>48</v>
      </c>
      <c r="X530" s="266" t="s">
        <v>48</v>
      </c>
      <c r="Y530" s="266" t="s">
        <v>48</v>
      </c>
      <c r="Z530" s="266" t="s">
        <v>48</v>
      </c>
      <c r="AB530" s="48"/>
    </row>
    <row r="531" spans="2:28" ht="60" customHeight="1">
      <c r="B531" s="18" t="s">
        <v>383</v>
      </c>
      <c r="C531" s="18" t="s">
        <v>818</v>
      </c>
      <c r="D531" s="19">
        <f>D532+D533+D534+D535+D536</f>
        <v>0</v>
      </c>
      <c r="E531" s="20">
        <f>E532+E533+E534+E535+E536</f>
        <v>0</v>
      </c>
      <c r="F531" s="179">
        <v>0</v>
      </c>
      <c r="G531" s="19">
        <f>G532+G533+G534+G535+G536</f>
        <v>0</v>
      </c>
      <c r="H531" s="20">
        <f>H532+H533+H534+H535+H536</f>
        <v>0</v>
      </c>
      <c r="I531" s="179">
        <v>0</v>
      </c>
      <c r="J531" s="19">
        <f>J532+J533+J534+J535+J536</f>
        <v>0</v>
      </c>
      <c r="K531" s="20">
        <f>K532+K533+K534+K535+K536</f>
        <v>0</v>
      </c>
      <c r="L531" s="179">
        <v>0</v>
      </c>
      <c r="M531" s="19">
        <f>M532+M533+M534+M535+M536</f>
        <v>0</v>
      </c>
      <c r="N531" s="20">
        <f>N532+N533+N534+N535+N536</f>
        <v>0</v>
      </c>
      <c r="O531" s="179">
        <v>0</v>
      </c>
      <c r="P531" s="19">
        <f>P532+P533+P534+P535+P536</f>
        <v>0</v>
      </c>
      <c r="Q531" s="20">
        <f>Q532+Q533+Q534+Q535+Q536</f>
        <v>0</v>
      </c>
      <c r="R531" s="179">
        <v>0</v>
      </c>
      <c r="S531" s="67">
        <f t="shared" si="85"/>
        <v>0</v>
      </c>
      <c r="T531" s="67">
        <f t="shared" si="86"/>
        <v>0</v>
      </c>
      <c r="U531" s="179">
        <v>0</v>
      </c>
      <c r="V531" s="266" t="s">
        <v>48</v>
      </c>
      <c r="W531" s="266" t="s">
        <v>48</v>
      </c>
      <c r="X531" s="266" t="s">
        <v>48</v>
      </c>
      <c r="Y531" s="266" t="s">
        <v>48</v>
      </c>
      <c r="Z531" s="266" t="s">
        <v>48</v>
      </c>
      <c r="AB531" s="48"/>
    </row>
    <row r="532" spans="2:28" ht="42.75" customHeight="1">
      <c r="B532" s="4" t="s">
        <v>347</v>
      </c>
      <c r="C532" s="2" t="s">
        <v>819</v>
      </c>
      <c r="D532" s="3">
        <v>0</v>
      </c>
      <c r="E532" s="8">
        <v>0</v>
      </c>
      <c r="F532" s="179">
        <v>0</v>
      </c>
      <c r="G532" s="3">
        <v>0</v>
      </c>
      <c r="H532" s="8">
        <v>0</v>
      </c>
      <c r="I532" s="179">
        <v>0</v>
      </c>
      <c r="J532" s="3">
        <v>0</v>
      </c>
      <c r="K532" s="8">
        <v>0</v>
      </c>
      <c r="L532" s="179">
        <v>0</v>
      </c>
      <c r="M532" s="3">
        <v>0</v>
      </c>
      <c r="N532" s="8">
        <v>0</v>
      </c>
      <c r="O532" s="179">
        <v>0</v>
      </c>
      <c r="P532" s="3">
        <v>0</v>
      </c>
      <c r="Q532" s="8">
        <v>0</v>
      </c>
      <c r="R532" s="179">
        <v>0</v>
      </c>
      <c r="S532" s="67">
        <f t="shared" si="85"/>
        <v>0</v>
      </c>
      <c r="T532" s="67">
        <f t="shared" si="86"/>
        <v>0</v>
      </c>
      <c r="U532" s="179">
        <v>0</v>
      </c>
      <c r="V532" s="266" t="s">
        <v>48</v>
      </c>
      <c r="W532" s="266" t="s">
        <v>48</v>
      </c>
      <c r="X532" s="266" t="s">
        <v>48</v>
      </c>
      <c r="Y532" s="266" t="s">
        <v>48</v>
      </c>
      <c r="Z532" s="266" t="s">
        <v>48</v>
      </c>
      <c r="AB532" s="48"/>
    </row>
    <row r="533" spans="2:28" ht="60" customHeight="1">
      <c r="B533" s="4" t="s">
        <v>417</v>
      </c>
      <c r="C533" s="2" t="s">
        <v>820</v>
      </c>
      <c r="D533" s="3">
        <v>0</v>
      </c>
      <c r="E533" s="8">
        <v>0</v>
      </c>
      <c r="F533" s="179">
        <v>0</v>
      </c>
      <c r="G533" s="3">
        <v>0</v>
      </c>
      <c r="H533" s="8">
        <v>0</v>
      </c>
      <c r="I533" s="179">
        <v>0</v>
      </c>
      <c r="J533" s="3">
        <v>0</v>
      </c>
      <c r="K533" s="8">
        <v>0</v>
      </c>
      <c r="L533" s="179">
        <v>0</v>
      </c>
      <c r="M533" s="3">
        <v>0</v>
      </c>
      <c r="N533" s="8">
        <v>0</v>
      </c>
      <c r="O533" s="179">
        <v>0</v>
      </c>
      <c r="P533" s="3">
        <v>0</v>
      </c>
      <c r="Q533" s="8">
        <v>0</v>
      </c>
      <c r="R533" s="179">
        <v>0</v>
      </c>
      <c r="S533" s="67">
        <f t="shared" si="85"/>
        <v>0</v>
      </c>
      <c r="T533" s="67">
        <f t="shared" si="86"/>
        <v>0</v>
      </c>
      <c r="U533" s="179">
        <v>0</v>
      </c>
      <c r="V533" s="266" t="s">
        <v>48</v>
      </c>
      <c r="W533" s="266" t="s">
        <v>48</v>
      </c>
      <c r="X533" s="266" t="s">
        <v>48</v>
      </c>
      <c r="Y533" s="266" t="s">
        <v>48</v>
      </c>
      <c r="Z533" s="266" t="s">
        <v>48</v>
      </c>
      <c r="AB533" s="48"/>
    </row>
    <row r="534" spans="2:28" ht="33.75" customHeight="1">
      <c r="B534" s="4" t="s">
        <v>495</v>
      </c>
      <c r="C534" s="2" t="s">
        <v>815</v>
      </c>
      <c r="D534" s="3">
        <v>0</v>
      </c>
      <c r="E534" s="8">
        <v>0</v>
      </c>
      <c r="F534" s="179">
        <v>0</v>
      </c>
      <c r="G534" s="3">
        <v>0</v>
      </c>
      <c r="H534" s="8">
        <v>0</v>
      </c>
      <c r="I534" s="179">
        <v>0</v>
      </c>
      <c r="J534" s="3">
        <v>0</v>
      </c>
      <c r="K534" s="8">
        <v>0</v>
      </c>
      <c r="L534" s="179">
        <v>0</v>
      </c>
      <c r="M534" s="3">
        <v>0</v>
      </c>
      <c r="N534" s="8">
        <v>0</v>
      </c>
      <c r="O534" s="179">
        <v>0</v>
      </c>
      <c r="P534" s="3">
        <v>0</v>
      </c>
      <c r="Q534" s="8">
        <v>0</v>
      </c>
      <c r="R534" s="179">
        <v>0</v>
      </c>
      <c r="S534" s="67">
        <f t="shared" si="85"/>
        <v>0</v>
      </c>
      <c r="T534" s="67">
        <f t="shared" si="86"/>
        <v>0</v>
      </c>
      <c r="U534" s="179">
        <v>0</v>
      </c>
      <c r="V534" s="266" t="s">
        <v>48</v>
      </c>
      <c r="W534" s="266" t="s">
        <v>48</v>
      </c>
      <c r="X534" s="266" t="s">
        <v>48</v>
      </c>
      <c r="Y534" s="266" t="s">
        <v>48</v>
      </c>
      <c r="Z534" s="266" t="s">
        <v>48</v>
      </c>
      <c r="AB534" s="48"/>
    </row>
    <row r="535" spans="2:28" ht="30" customHeight="1">
      <c r="B535" s="4" t="s">
        <v>497</v>
      </c>
      <c r="C535" s="2" t="s">
        <v>816</v>
      </c>
      <c r="D535" s="3">
        <v>0</v>
      </c>
      <c r="E535" s="8">
        <v>0</v>
      </c>
      <c r="F535" s="179">
        <v>0</v>
      </c>
      <c r="G535" s="3">
        <v>0</v>
      </c>
      <c r="H535" s="8">
        <v>0</v>
      </c>
      <c r="I535" s="179">
        <v>0</v>
      </c>
      <c r="J535" s="3">
        <v>0</v>
      </c>
      <c r="K535" s="8">
        <v>0</v>
      </c>
      <c r="L535" s="179">
        <v>0</v>
      </c>
      <c r="M535" s="3">
        <v>0</v>
      </c>
      <c r="N535" s="8">
        <v>0</v>
      </c>
      <c r="O535" s="179">
        <v>0</v>
      </c>
      <c r="P535" s="3">
        <v>0</v>
      </c>
      <c r="Q535" s="8">
        <v>0</v>
      </c>
      <c r="R535" s="179">
        <v>0</v>
      </c>
      <c r="S535" s="67">
        <f t="shared" si="85"/>
        <v>0</v>
      </c>
      <c r="T535" s="67">
        <f t="shared" si="86"/>
        <v>0</v>
      </c>
      <c r="U535" s="179">
        <v>0</v>
      </c>
      <c r="V535" s="266" t="s">
        <v>48</v>
      </c>
      <c r="W535" s="266" t="s">
        <v>48</v>
      </c>
      <c r="X535" s="266" t="s">
        <v>48</v>
      </c>
      <c r="Y535" s="266" t="s">
        <v>48</v>
      </c>
      <c r="Z535" s="266" t="s">
        <v>48</v>
      </c>
      <c r="AB535" s="48"/>
    </row>
    <row r="536" spans="2:28" ht="45" customHeight="1">
      <c r="B536" s="4" t="s">
        <v>508</v>
      </c>
      <c r="C536" s="2" t="s">
        <v>821</v>
      </c>
      <c r="D536" s="3">
        <v>0</v>
      </c>
      <c r="E536" s="8">
        <v>0</v>
      </c>
      <c r="F536" s="179">
        <v>0</v>
      </c>
      <c r="G536" s="3">
        <v>0</v>
      </c>
      <c r="H536" s="8">
        <v>0</v>
      </c>
      <c r="I536" s="179">
        <v>0</v>
      </c>
      <c r="J536" s="3">
        <v>0</v>
      </c>
      <c r="K536" s="8">
        <v>0</v>
      </c>
      <c r="L536" s="179">
        <v>0</v>
      </c>
      <c r="M536" s="3">
        <v>0</v>
      </c>
      <c r="N536" s="8">
        <v>0</v>
      </c>
      <c r="O536" s="179">
        <v>0</v>
      </c>
      <c r="P536" s="3">
        <v>0</v>
      </c>
      <c r="Q536" s="8">
        <v>0</v>
      </c>
      <c r="R536" s="179">
        <v>0</v>
      </c>
      <c r="S536" s="67">
        <f t="shared" si="85"/>
        <v>0</v>
      </c>
      <c r="T536" s="67">
        <f t="shared" si="86"/>
        <v>0</v>
      </c>
      <c r="U536" s="179">
        <v>0</v>
      </c>
      <c r="V536" s="266" t="s">
        <v>48</v>
      </c>
      <c r="W536" s="266" t="s">
        <v>48</v>
      </c>
      <c r="X536" s="266" t="s">
        <v>48</v>
      </c>
      <c r="Y536" s="266" t="s">
        <v>48</v>
      </c>
      <c r="Z536" s="266" t="s">
        <v>48</v>
      </c>
      <c r="AB536" s="48"/>
    </row>
    <row r="537" spans="2:28" ht="33" customHeight="1">
      <c r="B537" s="474" t="s">
        <v>159</v>
      </c>
      <c r="C537" s="481"/>
      <c r="D537" s="105">
        <f>D525+D531</f>
        <v>0</v>
      </c>
      <c r="E537" s="222">
        <f>E525+E531</f>
        <v>0</v>
      </c>
      <c r="F537" s="160">
        <v>0</v>
      </c>
      <c r="G537" s="105">
        <f>G525+G531</f>
        <v>0</v>
      </c>
      <c r="H537" s="222">
        <f>H525+H531</f>
        <v>0</v>
      </c>
      <c r="I537" s="160">
        <v>0</v>
      </c>
      <c r="J537" s="105">
        <f>J525+J531</f>
        <v>0</v>
      </c>
      <c r="K537" s="222">
        <f>K525+K531</f>
        <v>0</v>
      </c>
      <c r="L537" s="160">
        <v>0</v>
      </c>
      <c r="M537" s="105">
        <f>M525+M531</f>
        <v>0</v>
      </c>
      <c r="N537" s="222">
        <f>N525+N531</f>
        <v>0</v>
      </c>
      <c r="O537" s="160">
        <v>0</v>
      </c>
      <c r="P537" s="105">
        <f>P525+P531</f>
        <v>0</v>
      </c>
      <c r="Q537" s="222">
        <f>Q525+Q531</f>
        <v>0</v>
      </c>
      <c r="R537" s="160">
        <v>0</v>
      </c>
      <c r="S537" s="74">
        <f>D537+G537+J537+M537+P537</f>
        <v>0</v>
      </c>
      <c r="T537" s="74">
        <f>E537+H537+K537+N537+Q537</f>
        <v>0</v>
      </c>
      <c r="U537" s="160">
        <v>0</v>
      </c>
      <c r="V537" s="266" t="s">
        <v>48</v>
      </c>
      <c r="W537" s="266" t="s">
        <v>48</v>
      </c>
      <c r="X537" s="266" t="s">
        <v>48</v>
      </c>
      <c r="Y537" s="266" t="s">
        <v>48</v>
      </c>
      <c r="Z537" s="266" t="s">
        <v>48</v>
      </c>
      <c r="AB537" s="48"/>
    </row>
    <row r="538" spans="2:28" ht="24" customHeight="1">
      <c r="B538" s="482" t="s">
        <v>181</v>
      </c>
      <c r="C538" s="483"/>
      <c r="D538" s="483"/>
      <c r="E538" s="483"/>
      <c r="F538" s="483"/>
      <c r="G538" s="483"/>
      <c r="H538" s="483"/>
      <c r="I538" s="483"/>
      <c r="J538" s="483"/>
      <c r="K538" s="483"/>
      <c r="L538" s="483"/>
      <c r="M538" s="483"/>
      <c r="N538" s="483"/>
      <c r="O538" s="483"/>
      <c r="P538" s="483"/>
      <c r="Q538" s="483"/>
      <c r="R538" s="483"/>
      <c r="S538" s="483"/>
      <c r="T538" s="483"/>
      <c r="U538" s="483"/>
      <c r="V538" s="483"/>
      <c r="W538" s="483"/>
      <c r="X538" s="483"/>
      <c r="Y538" s="483"/>
      <c r="Z538" s="484"/>
      <c r="AB538" s="48"/>
    </row>
    <row r="539" spans="2:28" ht="64.5" customHeight="1">
      <c r="B539" s="18" t="s">
        <v>375</v>
      </c>
      <c r="C539" s="18" t="s">
        <v>824</v>
      </c>
      <c r="D539" s="19">
        <f aca="true" t="shared" si="87" ref="D539:Q539">D540+D541</f>
        <v>0</v>
      </c>
      <c r="E539" s="19">
        <f t="shared" si="87"/>
        <v>0</v>
      </c>
      <c r="F539" s="218">
        <f t="shared" si="87"/>
        <v>0</v>
      </c>
      <c r="G539" s="19">
        <f t="shared" si="87"/>
        <v>0</v>
      </c>
      <c r="H539" s="19">
        <f t="shared" si="87"/>
        <v>0</v>
      </c>
      <c r="I539" s="218">
        <f t="shared" si="87"/>
        <v>0</v>
      </c>
      <c r="J539" s="19">
        <f t="shared" si="87"/>
        <v>0</v>
      </c>
      <c r="K539" s="19">
        <f t="shared" si="87"/>
        <v>0</v>
      </c>
      <c r="L539" s="218">
        <f t="shared" si="87"/>
        <v>0</v>
      </c>
      <c r="M539" s="19">
        <f t="shared" si="87"/>
        <v>0</v>
      </c>
      <c r="N539" s="19">
        <f t="shared" si="87"/>
        <v>0</v>
      </c>
      <c r="O539" s="218">
        <f t="shared" si="87"/>
        <v>0</v>
      </c>
      <c r="P539" s="19">
        <f t="shared" si="87"/>
        <v>61100</v>
      </c>
      <c r="Q539" s="19">
        <f t="shared" si="87"/>
        <v>61100</v>
      </c>
      <c r="R539" s="218">
        <f>Q539/P539</f>
        <v>1</v>
      </c>
      <c r="S539" s="140">
        <f aca="true" t="shared" si="88" ref="S539:T542">D539+G539+J539+M539+P539</f>
        <v>61100</v>
      </c>
      <c r="T539" s="140">
        <f t="shared" si="88"/>
        <v>61100</v>
      </c>
      <c r="U539" s="218">
        <f>T539/S539</f>
        <v>1</v>
      </c>
      <c r="V539" s="35" t="s">
        <v>827</v>
      </c>
      <c r="W539" s="35" t="s">
        <v>43</v>
      </c>
      <c r="X539" s="36">
        <v>3.59</v>
      </c>
      <c r="Y539" s="36">
        <v>2.73</v>
      </c>
      <c r="Z539" s="36">
        <v>5.83</v>
      </c>
      <c r="AA539" s="277"/>
      <c r="AB539" s="282"/>
    </row>
    <row r="540" spans="2:28" ht="25.5" customHeight="1">
      <c r="B540" s="4" t="s">
        <v>305</v>
      </c>
      <c r="C540" s="2" t="s">
        <v>825</v>
      </c>
      <c r="D540" s="3">
        <v>0</v>
      </c>
      <c r="E540" s="3">
        <v>0</v>
      </c>
      <c r="F540" s="265">
        <v>0</v>
      </c>
      <c r="G540" s="3">
        <v>0</v>
      </c>
      <c r="H540" s="3">
        <v>0</v>
      </c>
      <c r="I540" s="265">
        <v>0</v>
      </c>
      <c r="J540" s="3">
        <v>0</v>
      </c>
      <c r="K540" s="3">
        <v>0</v>
      </c>
      <c r="L540" s="265">
        <v>0</v>
      </c>
      <c r="M540" s="3">
        <v>0</v>
      </c>
      <c r="N540" s="3">
        <v>0</v>
      </c>
      <c r="O540" s="265">
        <v>0</v>
      </c>
      <c r="P540" s="3">
        <v>0</v>
      </c>
      <c r="Q540" s="3">
        <v>0</v>
      </c>
      <c r="R540" s="265">
        <v>0</v>
      </c>
      <c r="S540" s="42">
        <f t="shared" si="88"/>
        <v>0</v>
      </c>
      <c r="T540" s="42">
        <f t="shared" si="88"/>
        <v>0</v>
      </c>
      <c r="U540" s="218">
        <v>0</v>
      </c>
      <c r="V540" s="35" t="s">
        <v>828</v>
      </c>
      <c r="W540" s="35" t="s">
        <v>193</v>
      </c>
      <c r="X540" s="36">
        <v>334</v>
      </c>
      <c r="Y540" s="36">
        <v>330</v>
      </c>
      <c r="Z540" s="36">
        <v>240</v>
      </c>
      <c r="AA540" s="277"/>
      <c r="AB540" s="282"/>
    </row>
    <row r="541" spans="2:28" ht="36" customHeight="1">
      <c r="B541" s="248" t="s">
        <v>307</v>
      </c>
      <c r="C541" s="22" t="s">
        <v>179</v>
      </c>
      <c r="D541" s="21">
        <v>0</v>
      </c>
      <c r="E541" s="21">
        <v>0</v>
      </c>
      <c r="F541" s="247">
        <v>0</v>
      </c>
      <c r="G541" s="21">
        <v>0</v>
      </c>
      <c r="H541" s="21">
        <v>0</v>
      </c>
      <c r="I541" s="247">
        <v>0</v>
      </c>
      <c r="J541" s="21">
        <v>0</v>
      </c>
      <c r="K541" s="21">
        <v>0</v>
      </c>
      <c r="L541" s="247">
        <v>0</v>
      </c>
      <c r="M541" s="21">
        <v>0</v>
      </c>
      <c r="N541" s="21">
        <v>0</v>
      </c>
      <c r="O541" s="247">
        <v>0</v>
      </c>
      <c r="P541" s="3">
        <v>61100</v>
      </c>
      <c r="Q541" s="3">
        <v>61100</v>
      </c>
      <c r="R541" s="218">
        <f>Q541/P541</f>
        <v>1</v>
      </c>
      <c r="S541" s="42">
        <f t="shared" si="88"/>
        <v>61100</v>
      </c>
      <c r="T541" s="42">
        <f t="shared" si="88"/>
        <v>61100</v>
      </c>
      <c r="U541" s="218">
        <f>T541/S541</f>
        <v>1</v>
      </c>
      <c r="V541" s="35" t="s">
        <v>829</v>
      </c>
      <c r="W541" s="35" t="s">
        <v>193</v>
      </c>
      <c r="X541" s="36">
        <v>12</v>
      </c>
      <c r="Y541" s="36">
        <v>9</v>
      </c>
      <c r="Z541" s="36">
        <v>14</v>
      </c>
      <c r="AA541" s="277"/>
      <c r="AB541" s="282"/>
    </row>
    <row r="542" spans="1:28" ht="23.25" customHeight="1">
      <c r="A542" s="9"/>
      <c r="B542" s="405" t="s">
        <v>383</v>
      </c>
      <c r="C542" s="405" t="s">
        <v>826</v>
      </c>
      <c r="D542" s="377">
        <v>0</v>
      </c>
      <c r="E542" s="332">
        <v>0</v>
      </c>
      <c r="F542" s="408">
        <v>0</v>
      </c>
      <c r="G542" s="377">
        <v>0</v>
      </c>
      <c r="H542" s="332">
        <v>0</v>
      </c>
      <c r="I542" s="408">
        <v>0</v>
      </c>
      <c r="J542" s="377">
        <v>0</v>
      </c>
      <c r="K542" s="332">
        <v>0</v>
      </c>
      <c r="L542" s="408">
        <v>0</v>
      </c>
      <c r="M542" s="377">
        <v>0</v>
      </c>
      <c r="N542" s="332">
        <v>0</v>
      </c>
      <c r="O542" s="408">
        <v>0</v>
      </c>
      <c r="P542" s="377">
        <v>0</v>
      </c>
      <c r="Q542" s="332">
        <v>0</v>
      </c>
      <c r="R542" s="408">
        <v>0</v>
      </c>
      <c r="S542" s="377">
        <f t="shared" si="88"/>
        <v>0</v>
      </c>
      <c r="T542" s="377">
        <f t="shared" si="88"/>
        <v>0</v>
      </c>
      <c r="U542" s="408">
        <v>0</v>
      </c>
      <c r="V542" s="35" t="s">
        <v>830</v>
      </c>
      <c r="W542" s="35" t="s">
        <v>637</v>
      </c>
      <c r="X542" s="36">
        <v>6.33</v>
      </c>
      <c r="Y542" s="36">
        <v>15</v>
      </c>
      <c r="Z542" s="36">
        <v>15.806</v>
      </c>
      <c r="AA542" s="275"/>
      <c r="AB542" s="282"/>
    </row>
    <row r="543" spans="1:28" ht="39" customHeight="1">
      <c r="A543" s="9"/>
      <c r="B543" s="359"/>
      <c r="C543" s="359"/>
      <c r="D543" s="330"/>
      <c r="E543" s="406"/>
      <c r="F543" s="409"/>
      <c r="G543" s="330"/>
      <c r="H543" s="406"/>
      <c r="I543" s="409"/>
      <c r="J543" s="330"/>
      <c r="K543" s="406"/>
      <c r="L543" s="409"/>
      <c r="M543" s="330"/>
      <c r="N543" s="406"/>
      <c r="O543" s="409"/>
      <c r="P543" s="330"/>
      <c r="Q543" s="406"/>
      <c r="R543" s="409"/>
      <c r="S543" s="330"/>
      <c r="T543" s="330"/>
      <c r="U543" s="409"/>
      <c r="V543" s="35" t="s">
        <v>831</v>
      </c>
      <c r="W543" s="35" t="s">
        <v>43</v>
      </c>
      <c r="X543" s="36">
        <v>100</v>
      </c>
      <c r="Y543" s="36">
        <v>43.3</v>
      </c>
      <c r="Z543" s="36">
        <v>41.1</v>
      </c>
      <c r="AA543" s="275"/>
      <c r="AB543" s="282"/>
    </row>
    <row r="544" spans="1:28" ht="39" customHeight="1">
      <c r="A544" s="9"/>
      <c r="B544" s="359"/>
      <c r="C544" s="359"/>
      <c r="D544" s="330"/>
      <c r="E544" s="406"/>
      <c r="F544" s="409"/>
      <c r="G544" s="330"/>
      <c r="H544" s="406"/>
      <c r="I544" s="409"/>
      <c r="J544" s="330"/>
      <c r="K544" s="406"/>
      <c r="L544" s="409"/>
      <c r="M544" s="330"/>
      <c r="N544" s="406"/>
      <c r="O544" s="409"/>
      <c r="P544" s="330"/>
      <c r="Q544" s="406"/>
      <c r="R544" s="409"/>
      <c r="S544" s="330"/>
      <c r="T544" s="330"/>
      <c r="U544" s="409"/>
      <c r="V544" s="35" t="s">
        <v>832</v>
      </c>
      <c r="W544" s="35" t="s">
        <v>84</v>
      </c>
      <c r="X544" s="36">
        <v>6.33</v>
      </c>
      <c r="Y544" s="36">
        <v>6.5</v>
      </c>
      <c r="Z544" s="36">
        <v>6.5</v>
      </c>
      <c r="AA544" s="275"/>
      <c r="AB544" s="282"/>
    </row>
    <row r="545" spans="1:28" ht="35.25" customHeight="1">
      <c r="A545" s="9"/>
      <c r="B545" s="359"/>
      <c r="C545" s="359"/>
      <c r="D545" s="330"/>
      <c r="E545" s="406"/>
      <c r="F545" s="409"/>
      <c r="G545" s="330"/>
      <c r="H545" s="406"/>
      <c r="I545" s="409"/>
      <c r="J545" s="330"/>
      <c r="K545" s="406"/>
      <c r="L545" s="409"/>
      <c r="M545" s="330"/>
      <c r="N545" s="406"/>
      <c r="O545" s="409"/>
      <c r="P545" s="330"/>
      <c r="Q545" s="406"/>
      <c r="R545" s="409"/>
      <c r="S545" s="330"/>
      <c r="T545" s="330"/>
      <c r="U545" s="409"/>
      <c r="V545" s="35" t="s">
        <v>833</v>
      </c>
      <c r="W545" s="35" t="s">
        <v>43</v>
      </c>
      <c r="X545" s="36">
        <v>100</v>
      </c>
      <c r="Y545" s="36">
        <v>100</v>
      </c>
      <c r="Z545" s="36">
        <v>100</v>
      </c>
      <c r="AA545" s="275"/>
      <c r="AB545" s="282"/>
    </row>
    <row r="546" spans="1:28" ht="25.5" customHeight="1">
      <c r="A546" s="9"/>
      <c r="B546" s="359"/>
      <c r="C546" s="359"/>
      <c r="D546" s="330"/>
      <c r="E546" s="406"/>
      <c r="F546" s="409"/>
      <c r="G546" s="330"/>
      <c r="H546" s="406"/>
      <c r="I546" s="409"/>
      <c r="J546" s="330"/>
      <c r="K546" s="406"/>
      <c r="L546" s="409"/>
      <c r="M546" s="330"/>
      <c r="N546" s="406"/>
      <c r="O546" s="409"/>
      <c r="P546" s="330"/>
      <c r="Q546" s="406"/>
      <c r="R546" s="409"/>
      <c r="S546" s="330"/>
      <c r="T546" s="330"/>
      <c r="U546" s="409"/>
      <c r="V546" s="35" t="s">
        <v>834</v>
      </c>
      <c r="W546" s="35" t="s">
        <v>60</v>
      </c>
      <c r="X546" s="36">
        <v>45532</v>
      </c>
      <c r="Y546" s="36">
        <v>48500</v>
      </c>
      <c r="Z546" s="36">
        <v>47006</v>
      </c>
      <c r="AA546" s="275"/>
      <c r="AB546" s="282"/>
    </row>
    <row r="547" spans="1:28" ht="40.5" customHeight="1">
      <c r="A547" s="9"/>
      <c r="B547" s="359"/>
      <c r="C547" s="359"/>
      <c r="D547" s="330"/>
      <c r="E547" s="406"/>
      <c r="F547" s="409"/>
      <c r="G547" s="330"/>
      <c r="H547" s="406"/>
      <c r="I547" s="409"/>
      <c r="J547" s="330"/>
      <c r="K547" s="406"/>
      <c r="L547" s="409"/>
      <c r="M547" s="330"/>
      <c r="N547" s="406"/>
      <c r="O547" s="409"/>
      <c r="P547" s="330"/>
      <c r="Q547" s="406"/>
      <c r="R547" s="409"/>
      <c r="S547" s="330"/>
      <c r="T547" s="330"/>
      <c r="U547" s="409"/>
      <c r="V547" s="35" t="s">
        <v>835</v>
      </c>
      <c r="W547" s="35" t="s">
        <v>43</v>
      </c>
      <c r="X547" s="36">
        <v>83.8</v>
      </c>
      <c r="Y547" s="36">
        <v>81.2</v>
      </c>
      <c r="Z547" s="36">
        <v>78.73</v>
      </c>
      <c r="AA547" s="275"/>
      <c r="AB547" s="282"/>
    </row>
    <row r="548" spans="1:28" ht="29.25" customHeight="1">
      <c r="A548" s="9"/>
      <c r="B548" s="359"/>
      <c r="C548" s="359"/>
      <c r="D548" s="330"/>
      <c r="E548" s="406"/>
      <c r="F548" s="409"/>
      <c r="G548" s="330"/>
      <c r="H548" s="406"/>
      <c r="I548" s="409"/>
      <c r="J548" s="330"/>
      <c r="K548" s="406"/>
      <c r="L548" s="409"/>
      <c r="M548" s="330"/>
      <c r="N548" s="406"/>
      <c r="O548" s="409"/>
      <c r="P548" s="330"/>
      <c r="Q548" s="406"/>
      <c r="R548" s="409"/>
      <c r="S548" s="330"/>
      <c r="T548" s="330"/>
      <c r="U548" s="409"/>
      <c r="V548" s="35" t="s">
        <v>836</v>
      </c>
      <c r="W548" s="35" t="s">
        <v>117</v>
      </c>
      <c r="X548" s="36">
        <v>34.69</v>
      </c>
      <c r="Y548" s="36">
        <v>35.7</v>
      </c>
      <c r="Z548" s="36">
        <v>38.1</v>
      </c>
      <c r="AA548" s="275"/>
      <c r="AB548" s="282"/>
    </row>
    <row r="549" spans="1:28" ht="49.5" customHeight="1">
      <c r="A549" s="9"/>
      <c r="B549" s="359"/>
      <c r="C549" s="359"/>
      <c r="D549" s="330"/>
      <c r="E549" s="406"/>
      <c r="F549" s="409"/>
      <c r="G549" s="330"/>
      <c r="H549" s="406"/>
      <c r="I549" s="409"/>
      <c r="J549" s="330"/>
      <c r="K549" s="406"/>
      <c r="L549" s="409"/>
      <c r="M549" s="330"/>
      <c r="N549" s="406"/>
      <c r="O549" s="409"/>
      <c r="P549" s="330"/>
      <c r="Q549" s="406"/>
      <c r="R549" s="409"/>
      <c r="S549" s="330"/>
      <c r="T549" s="330"/>
      <c r="U549" s="409"/>
      <c r="V549" s="35" t="s">
        <v>837</v>
      </c>
      <c r="W549" s="35" t="s">
        <v>284</v>
      </c>
      <c r="X549" s="36">
        <v>4.11</v>
      </c>
      <c r="Y549" s="36">
        <v>4.03</v>
      </c>
      <c r="Z549" s="36">
        <v>2.97</v>
      </c>
      <c r="AA549" s="275"/>
      <c r="AB549" s="282"/>
    </row>
    <row r="550" spans="1:28" ht="40.5" customHeight="1">
      <c r="A550" s="9"/>
      <c r="B550" s="359"/>
      <c r="C550" s="359"/>
      <c r="D550" s="330"/>
      <c r="E550" s="406"/>
      <c r="F550" s="409"/>
      <c r="G550" s="330"/>
      <c r="H550" s="406"/>
      <c r="I550" s="409"/>
      <c r="J550" s="330"/>
      <c r="K550" s="406"/>
      <c r="L550" s="409"/>
      <c r="M550" s="330"/>
      <c r="N550" s="406"/>
      <c r="O550" s="409"/>
      <c r="P550" s="330"/>
      <c r="Q550" s="406"/>
      <c r="R550" s="409"/>
      <c r="S550" s="330"/>
      <c r="T550" s="330"/>
      <c r="U550" s="409"/>
      <c r="V550" s="35" t="s">
        <v>838</v>
      </c>
      <c r="W550" s="35" t="s">
        <v>43</v>
      </c>
      <c r="X550" s="36">
        <v>0.08</v>
      </c>
      <c r="Y550" s="36">
        <v>0.025</v>
      </c>
      <c r="Z550" s="36">
        <v>0.027</v>
      </c>
      <c r="AA550" s="275"/>
      <c r="AB550" s="282"/>
    </row>
    <row r="551" spans="1:28" ht="40.5" customHeight="1">
      <c r="A551" s="9"/>
      <c r="B551" s="359"/>
      <c r="C551" s="359"/>
      <c r="D551" s="330"/>
      <c r="E551" s="406"/>
      <c r="F551" s="409"/>
      <c r="G551" s="330"/>
      <c r="H551" s="406"/>
      <c r="I551" s="409"/>
      <c r="J551" s="330"/>
      <c r="K551" s="406"/>
      <c r="L551" s="409"/>
      <c r="M551" s="330"/>
      <c r="N551" s="406"/>
      <c r="O551" s="409"/>
      <c r="P551" s="330"/>
      <c r="Q551" s="406"/>
      <c r="R551" s="409"/>
      <c r="S551" s="330"/>
      <c r="T551" s="330"/>
      <c r="U551" s="409"/>
      <c r="V551" s="35" t="s">
        <v>839</v>
      </c>
      <c r="W551" s="35" t="s">
        <v>84</v>
      </c>
      <c r="X551" s="36">
        <v>6.33</v>
      </c>
      <c r="Y551" s="36">
        <v>15</v>
      </c>
      <c r="Z551" s="36">
        <v>15.806</v>
      </c>
      <c r="AA551" s="275"/>
      <c r="AB551" s="282"/>
    </row>
    <row r="552" spans="1:28" ht="26.25" customHeight="1">
      <c r="A552" s="9"/>
      <c r="B552" s="359"/>
      <c r="C552" s="359"/>
      <c r="D552" s="330"/>
      <c r="E552" s="406"/>
      <c r="F552" s="409"/>
      <c r="G552" s="330"/>
      <c r="H552" s="406"/>
      <c r="I552" s="409"/>
      <c r="J552" s="330"/>
      <c r="K552" s="406"/>
      <c r="L552" s="409"/>
      <c r="M552" s="330"/>
      <c r="N552" s="406"/>
      <c r="O552" s="409"/>
      <c r="P552" s="330"/>
      <c r="Q552" s="406"/>
      <c r="R552" s="409"/>
      <c r="S552" s="330"/>
      <c r="T552" s="330"/>
      <c r="U552" s="409"/>
      <c r="V552" s="35" t="s">
        <v>840</v>
      </c>
      <c r="W552" s="35" t="s">
        <v>43</v>
      </c>
      <c r="X552" s="36">
        <v>100</v>
      </c>
      <c r="Y552" s="36">
        <v>100</v>
      </c>
      <c r="Z552" s="36">
        <v>50</v>
      </c>
      <c r="AA552" s="275"/>
      <c r="AB552" s="282"/>
    </row>
    <row r="553" spans="1:28" ht="27.75" customHeight="1">
      <c r="A553" s="9"/>
      <c r="B553" s="359"/>
      <c r="C553" s="359"/>
      <c r="D553" s="330"/>
      <c r="E553" s="406"/>
      <c r="F553" s="409"/>
      <c r="G553" s="330"/>
      <c r="H553" s="406"/>
      <c r="I553" s="409"/>
      <c r="J553" s="330"/>
      <c r="K553" s="406"/>
      <c r="L553" s="409"/>
      <c r="M553" s="330"/>
      <c r="N553" s="406"/>
      <c r="O553" s="409"/>
      <c r="P553" s="330"/>
      <c r="Q553" s="406"/>
      <c r="R553" s="409"/>
      <c r="S553" s="330"/>
      <c r="T553" s="330"/>
      <c r="U553" s="409"/>
      <c r="V553" s="35" t="s">
        <v>841</v>
      </c>
      <c r="W553" s="35" t="s">
        <v>43</v>
      </c>
      <c r="X553" s="36">
        <v>100</v>
      </c>
      <c r="Y553" s="36">
        <v>100</v>
      </c>
      <c r="Z553" s="36">
        <v>100</v>
      </c>
      <c r="AA553" s="275"/>
      <c r="AB553" s="282"/>
    </row>
    <row r="554" spans="1:28" ht="46.5" customHeight="1">
      <c r="A554" s="9"/>
      <c r="B554" s="359"/>
      <c r="C554" s="359"/>
      <c r="D554" s="330"/>
      <c r="E554" s="406"/>
      <c r="F554" s="409"/>
      <c r="G554" s="330"/>
      <c r="H554" s="406"/>
      <c r="I554" s="409"/>
      <c r="J554" s="330"/>
      <c r="K554" s="406"/>
      <c r="L554" s="409"/>
      <c r="M554" s="330"/>
      <c r="N554" s="406"/>
      <c r="O554" s="409"/>
      <c r="P554" s="330"/>
      <c r="Q554" s="406"/>
      <c r="R554" s="409"/>
      <c r="S554" s="330"/>
      <c r="T554" s="330"/>
      <c r="U554" s="409"/>
      <c r="V554" s="35" t="s">
        <v>842</v>
      </c>
      <c r="W554" s="35" t="s">
        <v>43</v>
      </c>
      <c r="X554" s="36">
        <v>0</v>
      </c>
      <c r="Y554" s="36">
        <v>0</v>
      </c>
      <c r="Z554" s="36">
        <v>50</v>
      </c>
      <c r="AA554" s="275"/>
      <c r="AB554" s="282"/>
    </row>
    <row r="555" spans="1:28" ht="36.75" customHeight="1">
      <c r="A555" s="9"/>
      <c r="B555" s="359"/>
      <c r="C555" s="359"/>
      <c r="D555" s="330"/>
      <c r="E555" s="406"/>
      <c r="F555" s="409"/>
      <c r="G555" s="330"/>
      <c r="H555" s="406"/>
      <c r="I555" s="409"/>
      <c r="J555" s="330"/>
      <c r="K555" s="406"/>
      <c r="L555" s="409"/>
      <c r="M555" s="330"/>
      <c r="N555" s="406"/>
      <c r="O555" s="409"/>
      <c r="P555" s="330"/>
      <c r="Q555" s="406"/>
      <c r="R555" s="409"/>
      <c r="S555" s="330"/>
      <c r="T555" s="330"/>
      <c r="U555" s="409"/>
      <c r="V555" s="35" t="s">
        <v>843</v>
      </c>
      <c r="W555" s="35" t="s">
        <v>486</v>
      </c>
      <c r="X555" s="36">
        <v>0.3</v>
      </c>
      <c r="Y555" s="36">
        <v>5.75</v>
      </c>
      <c r="Z555" s="36">
        <v>9.8</v>
      </c>
      <c r="AA555" s="275"/>
      <c r="AB555" s="282"/>
    </row>
    <row r="556" spans="1:28" ht="25.5" customHeight="1">
      <c r="A556" s="9"/>
      <c r="B556" s="359"/>
      <c r="C556" s="359"/>
      <c r="D556" s="330"/>
      <c r="E556" s="406"/>
      <c r="F556" s="409"/>
      <c r="G556" s="330"/>
      <c r="H556" s="406"/>
      <c r="I556" s="409"/>
      <c r="J556" s="330"/>
      <c r="K556" s="406"/>
      <c r="L556" s="409"/>
      <c r="M556" s="330"/>
      <c r="N556" s="406"/>
      <c r="O556" s="409"/>
      <c r="P556" s="330"/>
      <c r="Q556" s="406"/>
      <c r="R556" s="409"/>
      <c r="S556" s="330"/>
      <c r="T556" s="330"/>
      <c r="U556" s="409"/>
      <c r="V556" s="35" t="s">
        <v>844</v>
      </c>
      <c r="W556" s="35" t="s">
        <v>149</v>
      </c>
      <c r="X556" s="36">
        <v>0</v>
      </c>
      <c r="Y556" s="36">
        <v>0</v>
      </c>
      <c r="Z556" s="36">
        <v>0</v>
      </c>
      <c r="AA556" s="275"/>
      <c r="AB556" s="282"/>
    </row>
    <row r="557" spans="1:28" ht="36" customHeight="1">
      <c r="A557" s="9"/>
      <c r="B557" s="359"/>
      <c r="C557" s="359"/>
      <c r="D557" s="330"/>
      <c r="E557" s="407"/>
      <c r="F557" s="410"/>
      <c r="G557" s="330"/>
      <c r="H557" s="407"/>
      <c r="I557" s="410"/>
      <c r="J557" s="330"/>
      <c r="K557" s="407"/>
      <c r="L557" s="410"/>
      <c r="M557" s="330"/>
      <c r="N557" s="407"/>
      <c r="O557" s="410"/>
      <c r="P557" s="330"/>
      <c r="Q557" s="407"/>
      <c r="R557" s="410"/>
      <c r="S557" s="330"/>
      <c r="T557" s="330"/>
      <c r="U557" s="410"/>
      <c r="V557" s="35" t="s">
        <v>845</v>
      </c>
      <c r="W557" s="35" t="s">
        <v>283</v>
      </c>
      <c r="X557" s="36">
        <v>0</v>
      </c>
      <c r="Y557" s="36">
        <v>0</v>
      </c>
      <c r="Z557" s="36">
        <v>0</v>
      </c>
      <c r="AA557" s="275"/>
      <c r="AB557" s="282"/>
    </row>
    <row r="558" spans="2:28" ht="27" customHeight="1">
      <c r="B558" s="387" t="s">
        <v>122</v>
      </c>
      <c r="C558" s="387"/>
      <c r="D558" s="58">
        <f>D539+D542</f>
        <v>0</v>
      </c>
      <c r="E558" s="58">
        <f>E539+E542</f>
        <v>0</v>
      </c>
      <c r="F558" s="208">
        <v>0</v>
      </c>
      <c r="G558" s="58">
        <f aca="true" t="shared" si="89" ref="G558:Q558">G539</f>
        <v>0</v>
      </c>
      <c r="H558" s="58">
        <f t="shared" si="89"/>
        <v>0</v>
      </c>
      <c r="I558" s="208">
        <v>0</v>
      </c>
      <c r="J558" s="58">
        <f t="shared" si="89"/>
        <v>0</v>
      </c>
      <c r="K558" s="58">
        <f t="shared" si="89"/>
        <v>0</v>
      </c>
      <c r="L558" s="208">
        <v>0</v>
      </c>
      <c r="M558" s="58">
        <f t="shared" si="89"/>
        <v>0</v>
      </c>
      <c r="N558" s="58">
        <f t="shared" si="89"/>
        <v>0</v>
      </c>
      <c r="O558" s="208">
        <v>0</v>
      </c>
      <c r="P558" s="58">
        <f t="shared" si="89"/>
        <v>61100</v>
      </c>
      <c r="Q558" s="58">
        <f t="shared" si="89"/>
        <v>61100</v>
      </c>
      <c r="R558" s="208">
        <f>Q558/P558</f>
        <v>1</v>
      </c>
      <c r="S558" s="71">
        <f>D558+G558+J558+M558+P558</f>
        <v>61100</v>
      </c>
      <c r="T558" s="71">
        <f>E558+H558+K558+N558+Q558</f>
        <v>61100</v>
      </c>
      <c r="U558" s="208">
        <f>T558/S558</f>
        <v>1</v>
      </c>
      <c r="V558" s="112"/>
      <c r="W558" s="112"/>
      <c r="X558" s="101"/>
      <c r="Y558" s="101"/>
      <c r="Z558" s="101"/>
      <c r="AA558" s="119"/>
      <c r="AB558" s="282"/>
    </row>
    <row r="559" spans="2:28" ht="29.25" customHeight="1">
      <c r="B559" s="428" t="s">
        <v>1023</v>
      </c>
      <c r="C559" s="480"/>
      <c r="D559" s="58">
        <f>D516+D523+D537+D558</f>
        <v>567.9</v>
      </c>
      <c r="E559" s="58">
        <f>E516+E523+E537+E558</f>
        <v>567.7</v>
      </c>
      <c r="F559" s="208">
        <f>E559/D559</f>
        <v>0.9996478253213595</v>
      </c>
      <c r="G559" s="58">
        <f>G516+G523+G537+G558</f>
        <v>6679.4</v>
      </c>
      <c r="H559" s="58">
        <f>H516+H523+H537+H558</f>
        <v>5700.8</v>
      </c>
      <c r="I559" s="208">
        <f>H559/G559</f>
        <v>0.853489834416265</v>
      </c>
      <c r="J559" s="58">
        <f>J516+J523+J537+J558</f>
        <v>568.1</v>
      </c>
      <c r="K559" s="58">
        <f>K516+K523+K537+K558</f>
        <v>568.1</v>
      </c>
      <c r="L559" s="208">
        <f>K559/J559</f>
        <v>1</v>
      </c>
      <c r="M559" s="58">
        <f>M516+M523+M537+M558</f>
        <v>0</v>
      </c>
      <c r="N559" s="58">
        <f>N516+N523+N537+N558</f>
        <v>0</v>
      </c>
      <c r="O559" s="208">
        <v>0</v>
      </c>
      <c r="P559" s="58">
        <f>P516+P523+P537+P558</f>
        <v>66411.7</v>
      </c>
      <c r="Q559" s="58">
        <f>Q516+Q523+Q537+Q558</f>
        <v>66411.7</v>
      </c>
      <c r="R559" s="208">
        <f>Q559/P559</f>
        <v>1</v>
      </c>
      <c r="S559" s="71">
        <f>D559+G559+J559+M559+P559</f>
        <v>74227.09999999999</v>
      </c>
      <c r="T559" s="71">
        <f>E559+H559+K559+N559+Q559</f>
        <v>73248.3</v>
      </c>
      <c r="U559" s="208">
        <f>T559/S559</f>
        <v>0.9868134414519766</v>
      </c>
      <c r="V559" s="98"/>
      <c r="W559" s="98"/>
      <c r="X559" s="98"/>
      <c r="Y559" s="98"/>
      <c r="Z559" s="98"/>
      <c r="AB559" s="48"/>
    </row>
    <row r="560" spans="2:28" ht="64.5" customHeight="1">
      <c r="B560" s="390" t="s">
        <v>0</v>
      </c>
      <c r="C560" s="390" t="s">
        <v>1</v>
      </c>
      <c r="D560" s="468" t="s">
        <v>55</v>
      </c>
      <c r="E560" s="469"/>
      <c r="F560" s="470"/>
      <c r="G560" s="471" t="s">
        <v>28</v>
      </c>
      <c r="H560" s="472"/>
      <c r="I560" s="470"/>
      <c r="J560" s="471" t="s">
        <v>31</v>
      </c>
      <c r="K560" s="472"/>
      <c r="L560" s="470"/>
      <c r="M560" s="473" t="s">
        <v>154</v>
      </c>
      <c r="N560" s="472"/>
      <c r="O560" s="470"/>
      <c r="P560" s="471" t="s">
        <v>32</v>
      </c>
      <c r="Q560" s="472"/>
      <c r="R560" s="470"/>
      <c r="S560" s="371" t="s">
        <v>46</v>
      </c>
      <c r="T560" s="372"/>
      <c r="U560" s="373"/>
      <c r="V560" s="323" t="s">
        <v>33</v>
      </c>
      <c r="W560" s="323" t="s">
        <v>34</v>
      </c>
      <c r="X560" s="323" t="s">
        <v>35</v>
      </c>
      <c r="Y560" s="323" t="s">
        <v>36</v>
      </c>
      <c r="Z560" s="323" t="s">
        <v>37</v>
      </c>
      <c r="AB560" s="48"/>
    </row>
    <row r="561" spans="2:28" ht="59.25" customHeight="1">
      <c r="B561" s="366"/>
      <c r="C561" s="353"/>
      <c r="D561" s="90" t="s">
        <v>362</v>
      </c>
      <c r="E561" s="90" t="s">
        <v>3</v>
      </c>
      <c r="F561" s="90" t="s">
        <v>293</v>
      </c>
      <c r="G561" s="90" t="s">
        <v>362</v>
      </c>
      <c r="H561" s="195" t="s">
        <v>3</v>
      </c>
      <c r="I561" s="90" t="s">
        <v>293</v>
      </c>
      <c r="J561" s="90" t="s">
        <v>362</v>
      </c>
      <c r="K561" s="90" t="s">
        <v>3</v>
      </c>
      <c r="L561" s="90" t="s">
        <v>293</v>
      </c>
      <c r="M561" s="90" t="s">
        <v>362</v>
      </c>
      <c r="N561" s="90" t="s">
        <v>3</v>
      </c>
      <c r="O561" s="90" t="s">
        <v>293</v>
      </c>
      <c r="P561" s="90" t="s">
        <v>362</v>
      </c>
      <c r="Q561" s="90" t="s">
        <v>3</v>
      </c>
      <c r="R561" s="90" t="s">
        <v>293</v>
      </c>
      <c r="S561" s="90" t="s">
        <v>362</v>
      </c>
      <c r="T561" s="90" t="s">
        <v>3</v>
      </c>
      <c r="U561" s="90" t="s">
        <v>293</v>
      </c>
      <c r="V561" s="324"/>
      <c r="W561" s="324"/>
      <c r="X561" s="323"/>
      <c r="Y561" s="323"/>
      <c r="Z561" s="323"/>
      <c r="AB561" s="48"/>
    </row>
    <row r="562" spans="2:28" ht="14.25" customHeight="1">
      <c r="B562" s="13" t="s">
        <v>4</v>
      </c>
      <c r="C562" s="195" t="s">
        <v>5</v>
      </c>
      <c r="D562" s="6" t="s">
        <v>6</v>
      </c>
      <c r="E562" s="6" t="s">
        <v>79</v>
      </c>
      <c r="F562" s="6" t="s">
        <v>7</v>
      </c>
      <c r="G562" s="6" t="s">
        <v>8</v>
      </c>
      <c r="H562" s="6" t="s">
        <v>128</v>
      </c>
      <c r="I562" s="6" t="s">
        <v>129</v>
      </c>
      <c r="J562" s="6" t="s">
        <v>29</v>
      </c>
      <c r="K562" s="6" t="s">
        <v>130</v>
      </c>
      <c r="L562" s="6" t="s">
        <v>131</v>
      </c>
      <c r="M562" s="6" t="s">
        <v>30</v>
      </c>
      <c r="N562" s="6" t="s">
        <v>132</v>
      </c>
      <c r="O562" s="6" t="s">
        <v>133</v>
      </c>
      <c r="P562" s="6" t="s">
        <v>112</v>
      </c>
      <c r="Q562" s="6" t="s">
        <v>134</v>
      </c>
      <c r="R562" s="6" t="s">
        <v>135</v>
      </c>
      <c r="S562" s="6" t="s">
        <v>155</v>
      </c>
      <c r="T562" s="6" t="s">
        <v>156</v>
      </c>
      <c r="U562" s="6" t="s">
        <v>56</v>
      </c>
      <c r="V562" s="6" t="s">
        <v>300</v>
      </c>
      <c r="W562" s="6" t="s">
        <v>301</v>
      </c>
      <c r="X562" s="196" t="s">
        <v>302</v>
      </c>
      <c r="Y562" s="13" t="s">
        <v>69</v>
      </c>
      <c r="Z562" s="13" t="s">
        <v>328</v>
      </c>
      <c r="AB562" s="48"/>
    </row>
    <row r="563" spans="2:28" ht="27" customHeight="1">
      <c r="B563" s="321" t="s">
        <v>846</v>
      </c>
      <c r="C563" s="322"/>
      <c r="D563" s="322"/>
      <c r="E563" s="322"/>
      <c r="F563" s="322"/>
      <c r="G563" s="322"/>
      <c r="H563" s="322"/>
      <c r="I563" s="322"/>
      <c r="J563" s="322"/>
      <c r="K563" s="322"/>
      <c r="L563" s="322"/>
      <c r="M563" s="322"/>
      <c r="N563" s="322"/>
      <c r="O563" s="322"/>
      <c r="P563" s="322"/>
      <c r="Q563" s="322"/>
      <c r="R563" s="322"/>
      <c r="S563" s="322"/>
      <c r="T563" s="322"/>
      <c r="U563" s="322"/>
      <c r="V563" s="322"/>
      <c r="W563" s="322"/>
      <c r="X563" s="322"/>
      <c r="Y563" s="322"/>
      <c r="Z563" s="322"/>
      <c r="AB563" s="48"/>
    </row>
    <row r="564" spans="2:28" ht="38.25" customHeight="1">
      <c r="B564" s="18" t="s">
        <v>375</v>
      </c>
      <c r="C564" s="18" t="s">
        <v>183</v>
      </c>
      <c r="D564" s="19">
        <f>D565</f>
        <v>0</v>
      </c>
      <c r="E564" s="20">
        <f>E565</f>
        <v>0</v>
      </c>
      <c r="F564" s="250">
        <v>0</v>
      </c>
      <c r="G564" s="19">
        <f>G565</f>
        <v>0</v>
      </c>
      <c r="H564" s="20">
        <f>H565</f>
        <v>0</v>
      </c>
      <c r="I564" s="250">
        <v>0</v>
      </c>
      <c r="J564" s="19">
        <f>J565</f>
        <v>0</v>
      </c>
      <c r="K564" s="20">
        <f>K565</f>
        <v>0</v>
      </c>
      <c r="L564" s="250">
        <v>0</v>
      </c>
      <c r="M564" s="19">
        <f>M565</f>
        <v>0</v>
      </c>
      <c r="N564" s="20">
        <f>N565</f>
        <v>0</v>
      </c>
      <c r="O564" s="250">
        <v>0</v>
      </c>
      <c r="P564" s="19">
        <f>P565</f>
        <v>28000</v>
      </c>
      <c r="Q564" s="20">
        <f>Q565</f>
        <v>28000</v>
      </c>
      <c r="R564" s="250">
        <f>Q564/P564</f>
        <v>1</v>
      </c>
      <c r="S564" s="68">
        <f>D564+G564+J564+M564+P564</f>
        <v>28000</v>
      </c>
      <c r="T564" s="68">
        <f>E564+H564+K564+N564+Q564</f>
        <v>28000</v>
      </c>
      <c r="U564" s="250">
        <f>T564/S564</f>
        <v>1</v>
      </c>
      <c r="V564" s="35" t="s">
        <v>864</v>
      </c>
      <c r="W564" s="35" t="s">
        <v>113</v>
      </c>
      <c r="X564" s="36" t="s">
        <v>114</v>
      </c>
      <c r="Y564" s="36" t="s">
        <v>114</v>
      </c>
      <c r="Z564" s="36" t="s">
        <v>114</v>
      </c>
      <c r="AB564" s="48"/>
    </row>
    <row r="565" spans="2:28" ht="24.75" customHeight="1">
      <c r="B565" s="4" t="s">
        <v>305</v>
      </c>
      <c r="C565" s="2" t="s">
        <v>182</v>
      </c>
      <c r="D565" s="3">
        <f>D566+D567+D568+D569+D570+D571+D572+D573+D574+D575</f>
        <v>0</v>
      </c>
      <c r="E565" s="8">
        <f>E566+E567+E568+E569+E570+E571+E572+E573+E574+E575</f>
        <v>0</v>
      </c>
      <c r="F565" s="250">
        <v>0</v>
      </c>
      <c r="G565" s="3">
        <f>G566+G567+G568+G569+G570+G571+G572+G573+G574+G575</f>
        <v>0</v>
      </c>
      <c r="H565" s="8">
        <f>H566+H567+H568+H569+H570+H571+H572+H573+H574+H575</f>
        <v>0</v>
      </c>
      <c r="I565" s="250">
        <v>0</v>
      </c>
      <c r="J565" s="3">
        <f>J566+J567+J568+J569+J570+J571+J572+J573+J574+J575</f>
        <v>0</v>
      </c>
      <c r="K565" s="8">
        <f>K566+K567+K568+K569+K570+K571+K572+K573+K574+K575</f>
        <v>0</v>
      </c>
      <c r="L565" s="250">
        <v>0</v>
      </c>
      <c r="M565" s="3">
        <f>M566+M567+M568+M569+M570+M571+M572+M573+M574+M575</f>
        <v>0</v>
      </c>
      <c r="N565" s="8">
        <f>N566+N567+N568+N569+N570+N571+N572+N573+N574+N575</f>
        <v>0</v>
      </c>
      <c r="O565" s="250">
        <v>0</v>
      </c>
      <c r="P565" s="3">
        <f>P566+P567+P568+P569+P570+P571+P572+P573+P574+P575</f>
        <v>28000</v>
      </c>
      <c r="Q565" s="8">
        <f>Q566+Q567+Q568+Q569+Q570+Q571+Q572+Q573+Q574+Q575</f>
        <v>28000</v>
      </c>
      <c r="R565" s="250">
        <f>Q565/P565</f>
        <v>1</v>
      </c>
      <c r="S565" s="68">
        <f aca="true" t="shared" si="90" ref="S565:S576">D565+G565+J565+M565+P565</f>
        <v>28000</v>
      </c>
      <c r="T565" s="68">
        <f aca="true" t="shared" si="91" ref="T565:T576">E565+H565+K565+N565+Q565</f>
        <v>28000</v>
      </c>
      <c r="U565" s="250">
        <f>T565/S565</f>
        <v>1</v>
      </c>
      <c r="V565" s="35" t="s">
        <v>865</v>
      </c>
      <c r="W565" s="35" t="s">
        <v>113</v>
      </c>
      <c r="X565" s="36" t="s">
        <v>114</v>
      </c>
      <c r="Y565" s="36" t="s">
        <v>114</v>
      </c>
      <c r="Z565" s="36" t="s">
        <v>114</v>
      </c>
      <c r="AB565" s="48"/>
    </row>
    <row r="566" spans="2:28" ht="22.5" customHeight="1">
      <c r="B566" s="4" t="s">
        <v>400</v>
      </c>
      <c r="C566" s="2" t="s">
        <v>847</v>
      </c>
      <c r="D566" s="3">
        <v>0</v>
      </c>
      <c r="E566" s="8">
        <v>0</v>
      </c>
      <c r="F566" s="250">
        <v>0</v>
      </c>
      <c r="G566" s="3">
        <v>0</v>
      </c>
      <c r="H566" s="8">
        <v>0</v>
      </c>
      <c r="I566" s="250">
        <v>0</v>
      </c>
      <c r="J566" s="3">
        <v>0</v>
      </c>
      <c r="K566" s="8">
        <v>0</v>
      </c>
      <c r="L566" s="250">
        <v>0</v>
      </c>
      <c r="M566" s="3">
        <v>0</v>
      </c>
      <c r="N566" s="8">
        <v>0</v>
      </c>
      <c r="O566" s="250">
        <v>0</v>
      </c>
      <c r="P566" s="3">
        <v>0</v>
      </c>
      <c r="Q566" s="3">
        <v>0</v>
      </c>
      <c r="R566" s="250">
        <v>0</v>
      </c>
      <c r="S566" s="67">
        <f t="shared" si="90"/>
        <v>0</v>
      </c>
      <c r="T566" s="67">
        <f t="shared" si="91"/>
        <v>0</v>
      </c>
      <c r="U566" s="250">
        <v>0</v>
      </c>
      <c r="V566" s="35" t="s">
        <v>866</v>
      </c>
      <c r="W566" s="35" t="s">
        <v>113</v>
      </c>
      <c r="X566" s="36" t="s">
        <v>114</v>
      </c>
      <c r="Y566" s="36" t="s">
        <v>115</v>
      </c>
      <c r="Z566" s="36" t="s">
        <v>115</v>
      </c>
      <c r="AB566" s="48"/>
    </row>
    <row r="567" spans="2:28" ht="14.25" customHeight="1">
      <c r="B567" s="4" t="s">
        <v>401</v>
      </c>
      <c r="C567" s="2" t="s">
        <v>848</v>
      </c>
      <c r="D567" s="3">
        <v>0</v>
      </c>
      <c r="E567" s="8">
        <v>0</v>
      </c>
      <c r="F567" s="250">
        <v>0</v>
      </c>
      <c r="G567" s="3">
        <v>0</v>
      </c>
      <c r="H567" s="8">
        <v>0</v>
      </c>
      <c r="I567" s="250">
        <v>0</v>
      </c>
      <c r="J567" s="3">
        <v>0</v>
      </c>
      <c r="K567" s="8">
        <v>0</v>
      </c>
      <c r="L567" s="250">
        <v>0</v>
      </c>
      <c r="M567" s="3">
        <v>0</v>
      </c>
      <c r="N567" s="8">
        <v>0</v>
      </c>
      <c r="O567" s="250">
        <v>0</v>
      </c>
      <c r="P567" s="3">
        <v>0</v>
      </c>
      <c r="Q567" s="3">
        <v>0</v>
      </c>
      <c r="R567" s="250">
        <v>0</v>
      </c>
      <c r="S567" s="67">
        <f t="shared" si="90"/>
        <v>0</v>
      </c>
      <c r="T567" s="67">
        <f t="shared" si="91"/>
        <v>0</v>
      </c>
      <c r="U567" s="250">
        <v>0</v>
      </c>
      <c r="V567" s="35" t="s">
        <v>867</v>
      </c>
      <c r="W567" s="35" t="s">
        <v>113</v>
      </c>
      <c r="X567" s="36" t="s">
        <v>114</v>
      </c>
      <c r="Y567" s="36" t="s">
        <v>114</v>
      </c>
      <c r="Z567" s="36" t="s">
        <v>114</v>
      </c>
      <c r="AB567" s="48"/>
    </row>
    <row r="568" spans="2:28" ht="24.75" customHeight="1">
      <c r="B568" s="4" t="s">
        <v>849</v>
      </c>
      <c r="C568" s="2" t="s">
        <v>850</v>
      </c>
      <c r="D568" s="3">
        <v>0</v>
      </c>
      <c r="E568" s="8">
        <v>0</v>
      </c>
      <c r="F568" s="250">
        <v>0</v>
      </c>
      <c r="G568" s="3">
        <v>0</v>
      </c>
      <c r="H568" s="8">
        <v>0</v>
      </c>
      <c r="I568" s="250">
        <v>0</v>
      </c>
      <c r="J568" s="3">
        <v>0</v>
      </c>
      <c r="K568" s="8">
        <v>0</v>
      </c>
      <c r="L568" s="250">
        <v>0</v>
      </c>
      <c r="M568" s="3">
        <v>0</v>
      </c>
      <c r="N568" s="8">
        <v>0</v>
      </c>
      <c r="O568" s="250">
        <v>0</v>
      </c>
      <c r="P568" s="3">
        <v>10000</v>
      </c>
      <c r="Q568" s="3">
        <v>10000</v>
      </c>
      <c r="R568" s="250">
        <f>Q568/P568</f>
        <v>1</v>
      </c>
      <c r="S568" s="67">
        <f t="shared" si="90"/>
        <v>10000</v>
      </c>
      <c r="T568" s="67">
        <f t="shared" si="91"/>
        <v>10000</v>
      </c>
      <c r="U568" s="250">
        <f>T568/S568</f>
        <v>1</v>
      </c>
      <c r="V568" s="35" t="s">
        <v>868</v>
      </c>
      <c r="W568" s="35" t="s">
        <v>113</v>
      </c>
      <c r="X568" s="36" t="s">
        <v>114</v>
      </c>
      <c r="Y568" s="36" t="s">
        <v>114</v>
      </c>
      <c r="Z568" s="36" t="s">
        <v>114</v>
      </c>
      <c r="AB568" s="48"/>
    </row>
    <row r="569" spans="2:28" ht="19.5" customHeight="1">
      <c r="B569" s="4" t="s">
        <v>851</v>
      </c>
      <c r="C569" s="2" t="s">
        <v>852</v>
      </c>
      <c r="D569" s="3">
        <v>0</v>
      </c>
      <c r="E569" s="8">
        <v>0</v>
      </c>
      <c r="F569" s="250">
        <v>0</v>
      </c>
      <c r="G569" s="3">
        <v>0</v>
      </c>
      <c r="H569" s="8">
        <v>0</v>
      </c>
      <c r="I569" s="250">
        <v>0</v>
      </c>
      <c r="J569" s="3">
        <v>0</v>
      </c>
      <c r="K569" s="8">
        <v>0</v>
      </c>
      <c r="L569" s="250">
        <v>0</v>
      </c>
      <c r="M569" s="3">
        <v>0</v>
      </c>
      <c r="N569" s="8">
        <v>0</v>
      </c>
      <c r="O569" s="250">
        <v>0</v>
      </c>
      <c r="P569" s="3">
        <v>3000</v>
      </c>
      <c r="Q569" s="3">
        <v>3000</v>
      </c>
      <c r="R569" s="250">
        <f>Q569/P569</f>
        <v>1</v>
      </c>
      <c r="S569" s="67">
        <f t="shared" si="90"/>
        <v>3000</v>
      </c>
      <c r="T569" s="67">
        <f t="shared" si="91"/>
        <v>3000</v>
      </c>
      <c r="U569" s="250">
        <f>T569/S569</f>
        <v>1</v>
      </c>
      <c r="V569" s="35" t="s">
        <v>869</v>
      </c>
      <c r="W569" s="35" t="s">
        <v>113</v>
      </c>
      <c r="X569" s="36" t="s">
        <v>114</v>
      </c>
      <c r="Y569" s="36" t="s">
        <v>114</v>
      </c>
      <c r="Z569" s="36" t="s">
        <v>114</v>
      </c>
      <c r="AB569" s="48"/>
    </row>
    <row r="570" spans="2:28" ht="14.25" customHeight="1">
      <c r="B570" s="4" t="s">
        <v>853</v>
      </c>
      <c r="C570" s="2" t="s">
        <v>854</v>
      </c>
      <c r="D570" s="3">
        <v>0</v>
      </c>
      <c r="E570" s="8">
        <v>0</v>
      </c>
      <c r="F570" s="250">
        <v>0</v>
      </c>
      <c r="G570" s="3">
        <v>0</v>
      </c>
      <c r="H570" s="8">
        <v>0</v>
      </c>
      <c r="I570" s="250">
        <v>0</v>
      </c>
      <c r="J570" s="3">
        <v>0</v>
      </c>
      <c r="K570" s="8">
        <v>0</v>
      </c>
      <c r="L570" s="250">
        <v>0</v>
      </c>
      <c r="M570" s="3">
        <v>0</v>
      </c>
      <c r="N570" s="8">
        <v>0</v>
      </c>
      <c r="O570" s="250">
        <v>0</v>
      </c>
      <c r="P570" s="3">
        <v>0</v>
      </c>
      <c r="Q570" s="3">
        <v>0</v>
      </c>
      <c r="R570" s="250">
        <v>0</v>
      </c>
      <c r="S570" s="67">
        <f t="shared" si="90"/>
        <v>0</v>
      </c>
      <c r="T570" s="67">
        <f t="shared" si="91"/>
        <v>0</v>
      </c>
      <c r="U570" s="250">
        <v>0</v>
      </c>
      <c r="V570" s="35" t="s">
        <v>870</v>
      </c>
      <c r="W570" s="35" t="s">
        <v>113</v>
      </c>
      <c r="X570" s="36" t="s">
        <v>114</v>
      </c>
      <c r="Y570" s="36" t="s">
        <v>114</v>
      </c>
      <c r="Z570" s="36" t="s">
        <v>114</v>
      </c>
      <c r="AB570" s="48"/>
    </row>
    <row r="571" spans="2:28" ht="28.5" customHeight="1">
      <c r="B571" s="4" t="s">
        <v>855</v>
      </c>
      <c r="C571" s="2" t="s">
        <v>856</v>
      </c>
      <c r="D571" s="3">
        <v>0</v>
      </c>
      <c r="E571" s="8">
        <v>0</v>
      </c>
      <c r="F571" s="250">
        <v>0</v>
      </c>
      <c r="G571" s="3">
        <v>0</v>
      </c>
      <c r="H571" s="8">
        <v>0</v>
      </c>
      <c r="I571" s="250">
        <v>0</v>
      </c>
      <c r="J571" s="3">
        <v>0</v>
      </c>
      <c r="K571" s="8">
        <v>0</v>
      </c>
      <c r="L571" s="250">
        <v>0</v>
      </c>
      <c r="M571" s="3">
        <v>0</v>
      </c>
      <c r="N571" s="8">
        <v>0</v>
      </c>
      <c r="O571" s="250">
        <v>0</v>
      </c>
      <c r="P571" s="3">
        <v>0</v>
      </c>
      <c r="Q571" s="3">
        <v>0</v>
      </c>
      <c r="R571" s="250">
        <v>0</v>
      </c>
      <c r="S571" s="67">
        <f t="shared" si="90"/>
        <v>0</v>
      </c>
      <c r="T571" s="67">
        <f t="shared" si="91"/>
        <v>0</v>
      </c>
      <c r="U571" s="250">
        <v>0</v>
      </c>
      <c r="V571" s="35" t="s">
        <v>871</v>
      </c>
      <c r="W571" s="35" t="s">
        <v>113</v>
      </c>
      <c r="X571" s="36" t="s">
        <v>114</v>
      </c>
      <c r="Y571" s="36" t="s">
        <v>114</v>
      </c>
      <c r="Z571" s="36" t="s">
        <v>114</v>
      </c>
      <c r="AB571" s="48"/>
    </row>
    <row r="572" spans="2:28" ht="14.25" customHeight="1">
      <c r="B572" s="4" t="s">
        <v>857</v>
      </c>
      <c r="C572" s="2" t="s">
        <v>285</v>
      </c>
      <c r="D572" s="3">
        <v>0</v>
      </c>
      <c r="E572" s="8">
        <v>0</v>
      </c>
      <c r="F572" s="250">
        <v>0</v>
      </c>
      <c r="G572" s="3">
        <v>0</v>
      </c>
      <c r="H572" s="8">
        <v>0</v>
      </c>
      <c r="I572" s="250">
        <v>0</v>
      </c>
      <c r="J572" s="3">
        <v>0</v>
      </c>
      <c r="K572" s="8">
        <v>0</v>
      </c>
      <c r="L572" s="250">
        <v>0</v>
      </c>
      <c r="M572" s="3">
        <v>0</v>
      </c>
      <c r="N572" s="8">
        <v>0</v>
      </c>
      <c r="O572" s="250">
        <v>0</v>
      </c>
      <c r="P572" s="3">
        <v>0</v>
      </c>
      <c r="Q572" s="3">
        <v>0</v>
      </c>
      <c r="R572" s="250">
        <v>0</v>
      </c>
      <c r="S572" s="67">
        <f t="shared" si="90"/>
        <v>0</v>
      </c>
      <c r="T572" s="67">
        <f t="shared" si="91"/>
        <v>0</v>
      </c>
      <c r="U572" s="250">
        <v>0</v>
      </c>
      <c r="V572" s="35" t="s">
        <v>872</v>
      </c>
      <c r="W572" s="35" t="s">
        <v>113</v>
      </c>
      <c r="X572" s="36" t="s">
        <v>114</v>
      </c>
      <c r="Y572" s="36" t="s">
        <v>115</v>
      </c>
      <c r="Z572" s="36" t="s">
        <v>115</v>
      </c>
      <c r="AB572" s="48"/>
    </row>
    <row r="573" spans="2:28" ht="14.25" customHeight="1">
      <c r="B573" s="4" t="s">
        <v>858</v>
      </c>
      <c r="C573" s="2" t="s">
        <v>859</v>
      </c>
      <c r="D573" s="3">
        <v>0</v>
      </c>
      <c r="E573" s="8">
        <v>0</v>
      </c>
      <c r="F573" s="250">
        <v>0</v>
      </c>
      <c r="G573" s="3">
        <v>0</v>
      </c>
      <c r="H573" s="8">
        <v>0</v>
      </c>
      <c r="I573" s="250">
        <v>0</v>
      </c>
      <c r="J573" s="3">
        <v>0</v>
      </c>
      <c r="K573" s="8">
        <v>0</v>
      </c>
      <c r="L573" s="250">
        <v>0</v>
      </c>
      <c r="M573" s="3">
        <v>0</v>
      </c>
      <c r="N573" s="8">
        <v>0</v>
      </c>
      <c r="O573" s="250">
        <v>0</v>
      </c>
      <c r="P573" s="3">
        <v>0</v>
      </c>
      <c r="Q573" s="3">
        <v>0</v>
      </c>
      <c r="R573" s="250">
        <v>0</v>
      </c>
      <c r="S573" s="67">
        <f t="shared" si="90"/>
        <v>0</v>
      </c>
      <c r="T573" s="67">
        <f t="shared" si="91"/>
        <v>0</v>
      </c>
      <c r="U573" s="250">
        <v>0</v>
      </c>
      <c r="V573" s="35" t="s">
        <v>873</v>
      </c>
      <c r="W573" s="35" t="s">
        <v>113</v>
      </c>
      <c r="X573" s="36" t="s">
        <v>114</v>
      </c>
      <c r="Y573" s="36" t="s">
        <v>115</v>
      </c>
      <c r="Z573" s="36" t="s">
        <v>115</v>
      </c>
      <c r="AB573" s="48"/>
    </row>
    <row r="574" spans="2:28" ht="24.75" customHeight="1">
      <c r="B574" s="4" t="s">
        <v>860</v>
      </c>
      <c r="C574" s="2" t="s">
        <v>861</v>
      </c>
      <c r="D574" s="3">
        <v>0</v>
      </c>
      <c r="E574" s="8">
        <v>0</v>
      </c>
      <c r="F574" s="250">
        <v>0</v>
      </c>
      <c r="G574" s="3">
        <v>0</v>
      </c>
      <c r="H574" s="8">
        <v>0</v>
      </c>
      <c r="I574" s="250">
        <v>0</v>
      </c>
      <c r="J574" s="3">
        <v>0</v>
      </c>
      <c r="K574" s="8">
        <v>0</v>
      </c>
      <c r="L574" s="250">
        <v>0</v>
      </c>
      <c r="M574" s="3">
        <v>0</v>
      </c>
      <c r="N574" s="8">
        <v>0</v>
      </c>
      <c r="O574" s="250">
        <v>0</v>
      </c>
      <c r="P574" s="3">
        <v>0</v>
      </c>
      <c r="Q574" s="3">
        <v>0</v>
      </c>
      <c r="R574" s="250">
        <v>0</v>
      </c>
      <c r="S574" s="67">
        <f t="shared" si="90"/>
        <v>0</v>
      </c>
      <c r="T574" s="67">
        <f t="shared" si="91"/>
        <v>0</v>
      </c>
      <c r="U574" s="250">
        <v>0</v>
      </c>
      <c r="V574" s="35" t="s">
        <v>48</v>
      </c>
      <c r="W574" s="35" t="s">
        <v>48</v>
      </c>
      <c r="X574" s="35" t="s">
        <v>48</v>
      </c>
      <c r="Y574" s="35" t="s">
        <v>48</v>
      </c>
      <c r="Z574" s="35" t="s">
        <v>48</v>
      </c>
      <c r="AB574" s="48"/>
    </row>
    <row r="575" spans="2:28" ht="14.25" customHeight="1">
      <c r="B575" s="4" t="s">
        <v>862</v>
      </c>
      <c r="C575" s="2" t="s">
        <v>863</v>
      </c>
      <c r="D575" s="3">
        <v>0</v>
      </c>
      <c r="E575" s="8">
        <v>0</v>
      </c>
      <c r="F575" s="250">
        <v>0</v>
      </c>
      <c r="G575" s="3">
        <v>0</v>
      </c>
      <c r="H575" s="8">
        <v>0</v>
      </c>
      <c r="I575" s="250">
        <v>0</v>
      </c>
      <c r="J575" s="3">
        <v>0</v>
      </c>
      <c r="K575" s="8">
        <v>0</v>
      </c>
      <c r="L575" s="250">
        <v>0</v>
      </c>
      <c r="M575" s="3">
        <v>0</v>
      </c>
      <c r="N575" s="8">
        <v>0</v>
      </c>
      <c r="O575" s="250">
        <v>0</v>
      </c>
      <c r="P575" s="3">
        <v>15000</v>
      </c>
      <c r="Q575" s="3">
        <v>15000</v>
      </c>
      <c r="R575" s="250">
        <f>Q575/P575</f>
        <v>1</v>
      </c>
      <c r="S575" s="67">
        <f t="shared" si="90"/>
        <v>15000</v>
      </c>
      <c r="T575" s="67">
        <f t="shared" si="91"/>
        <v>15000</v>
      </c>
      <c r="U575" s="250">
        <f>T575/S575</f>
        <v>1</v>
      </c>
      <c r="V575" s="35" t="s">
        <v>48</v>
      </c>
      <c r="W575" s="35" t="s">
        <v>48</v>
      </c>
      <c r="X575" s="35" t="s">
        <v>48</v>
      </c>
      <c r="Y575" s="35" t="s">
        <v>48</v>
      </c>
      <c r="Z575" s="35" t="s">
        <v>48</v>
      </c>
      <c r="AB575" s="48"/>
    </row>
    <row r="576" spans="2:28" ht="30.75" customHeight="1">
      <c r="B576" s="337" t="s">
        <v>1028</v>
      </c>
      <c r="C576" s="485"/>
      <c r="D576" s="74">
        <f>D564</f>
        <v>0</v>
      </c>
      <c r="E576" s="87">
        <f>E564</f>
        <v>0</v>
      </c>
      <c r="F576" s="207">
        <v>0</v>
      </c>
      <c r="G576" s="74">
        <f>G564</f>
        <v>0</v>
      </c>
      <c r="H576" s="87">
        <f>H564</f>
        <v>0</v>
      </c>
      <c r="I576" s="207">
        <v>0</v>
      </c>
      <c r="J576" s="74">
        <f>J564</f>
        <v>0</v>
      </c>
      <c r="K576" s="87">
        <f>K564</f>
        <v>0</v>
      </c>
      <c r="L576" s="207">
        <v>0</v>
      </c>
      <c r="M576" s="74">
        <f>M564</f>
        <v>0</v>
      </c>
      <c r="N576" s="87">
        <f>N564</f>
        <v>0</v>
      </c>
      <c r="O576" s="207">
        <v>0</v>
      </c>
      <c r="P576" s="74">
        <f>P564</f>
        <v>28000</v>
      </c>
      <c r="Q576" s="87">
        <f>Q564</f>
        <v>28000</v>
      </c>
      <c r="R576" s="207">
        <f>Q576/P576</f>
        <v>1</v>
      </c>
      <c r="S576" s="74">
        <f t="shared" si="90"/>
        <v>28000</v>
      </c>
      <c r="T576" s="74">
        <f t="shared" si="91"/>
        <v>28000</v>
      </c>
      <c r="U576" s="207">
        <f>T576/S576</f>
        <v>1</v>
      </c>
      <c r="V576" s="14"/>
      <c r="W576" s="14"/>
      <c r="X576" s="14"/>
      <c r="Y576" s="14"/>
      <c r="Z576" s="14"/>
      <c r="AB576" s="48"/>
    </row>
    <row r="577" spans="2:28" ht="32.25" customHeight="1">
      <c r="B577" s="321" t="s">
        <v>874</v>
      </c>
      <c r="C577" s="322"/>
      <c r="D577" s="322"/>
      <c r="E577" s="322"/>
      <c r="F577" s="322"/>
      <c r="G577" s="322"/>
      <c r="H577" s="322"/>
      <c r="I577" s="322"/>
      <c r="J577" s="322"/>
      <c r="K577" s="322"/>
      <c r="L577" s="322"/>
      <c r="M577" s="322"/>
      <c r="N577" s="322"/>
      <c r="O577" s="322"/>
      <c r="P577" s="322"/>
      <c r="Q577" s="322"/>
      <c r="R577" s="322"/>
      <c r="S577" s="322"/>
      <c r="T577" s="322"/>
      <c r="U577" s="322"/>
      <c r="V577" s="322"/>
      <c r="W577" s="322"/>
      <c r="X577" s="322"/>
      <c r="Y577" s="322"/>
      <c r="Z577" s="322"/>
      <c r="AB577" s="48"/>
    </row>
    <row r="578" spans="2:28" ht="30" customHeight="1">
      <c r="B578" s="321" t="s">
        <v>881</v>
      </c>
      <c r="C578" s="322"/>
      <c r="D578" s="322"/>
      <c r="E578" s="322"/>
      <c r="F578" s="322"/>
      <c r="G578" s="322"/>
      <c r="H578" s="322"/>
      <c r="I578" s="322"/>
      <c r="J578" s="322"/>
      <c r="K578" s="322"/>
      <c r="L578" s="322"/>
      <c r="M578" s="322"/>
      <c r="N578" s="322"/>
      <c r="O578" s="322"/>
      <c r="P578" s="322"/>
      <c r="Q578" s="322"/>
      <c r="R578" s="322"/>
      <c r="S578" s="322"/>
      <c r="T578" s="322"/>
      <c r="U578" s="322"/>
      <c r="V578" s="322"/>
      <c r="W578" s="322"/>
      <c r="X578" s="322"/>
      <c r="Y578" s="322"/>
      <c r="Z578" s="322"/>
      <c r="AB578" s="48"/>
    </row>
    <row r="579" spans="2:28" ht="45.75" customHeight="1">
      <c r="B579" s="18" t="s">
        <v>375</v>
      </c>
      <c r="C579" s="18" t="s">
        <v>875</v>
      </c>
      <c r="D579" s="19">
        <f>D580+D581+D582+D583</f>
        <v>0</v>
      </c>
      <c r="E579" s="19">
        <f>E580+E581+E582+E583</f>
        <v>0</v>
      </c>
      <c r="F579" s="264">
        <v>0</v>
      </c>
      <c r="G579" s="19">
        <f>G580+G581+G582+G583</f>
        <v>0</v>
      </c>
      <c r="H579" s="19">
        <f>H580+H581+H582+H583</f>
        <v>0</v>
      </c>
      <c r="I579" s="264">
        <v>0</v>
      </c>
      <c r="J579" s="19">
        <f>J580+J581+J582+J583</f>
        <v>56.4</v>
      </c>
      <c r="K579" s="19">
        <f>K580+K581+K582+K583</f>
        <v>51.4</v>
      </c>
      <c r="L579" s="264">
        <f>K579/J579</f>
        <v>0.9113475177304965</v>
      </c>
      <c r="M579" s="19">
        <f>M580+M581+M582+M583</f>
        <v>0</v>
      </c>
      <c r="N579" s="19">
        <f>N580+N581+N582+N583</f>
        <v>0</v>
      </c>
      <c r="O579" s="264">
        <v>0</v>
      </c>
      <c r="P579" s="19">
        <f>P580+P581+P582+P583</f>
        <v>0</v>
      </c>
      <c r="Q579" s="19">
        <f>Q580+Q581+Q582+Q583</f>
        <v>0</v>
      </c>
      <c r="R579" s="264">
        <v>0</v>
      </c>
      <c r="S579" s="68">
        <f>D579+G579+J579+M579+P579</f>
        <v>56.4</v>
      </c>
      <c r="T579" s="68">
        <f>E579+H579+K579+N579+Q579</f>
        <v>51.4</v>
      </c>
      <c r="U579" s="250">
        <f>T579/S579</f>
        <v>0.9113475177304965</v>
      </c>
      <c r="V579" s="358" t="s">
        <v>882</v>
      </c>
      <c r="W579" s="358" t="s">
        <v>43</v>
      </c>
      <c r="X579" s="388">
        <v>55</v>
      </c>
      <c r="Y579" s="388">
        <v>64</v>
      </c>
      <c r="Z579" s="388">
        <v>36</v>
      </c>
      <c r="AB579" s="48"/>
    </row>
    <row r="580" spans="2:28" ht="27" customHeight="1">
      <c r="B580" s="4" t="s">
        <v>305</v>
      </c>
      <c r="C580" s="2" t="s">
        <v>876</v>
      </c>
      <c r="D580" s="3">
        <v>0</v>
      </c>
      <c r="E580" s="3">
        <v>0</v>
      </c>
      <c r="F580" s="218">
        <v>0</v>
      </c>
      <c r="G580" s="3">
        <v>0</v>
      </c>
      <c r="H580" s="3">
        <v>0</v>
      </c>
      <c r="I580" s="218">
        <v>0</v>
      </c>
      <c r="J580" s="3">
        <v>0</v>
      </c>
      <c r="K580" s="3">
        <v>0</v>
      </c>
      <c r="L580" s="218">
        <v>0</v>
      </c>
      <c r="M580" s="3">
        <v>0</v>
      </c>
      <c r="N580" s="3">
        <v>0</v>
      </c>
      <c r="O580" s="218">
        <v>0</v>
      </c>
      <c r="P580" s="3">
        <v>0</v>
      </c>
      <c r="Q580" s="3">
        <v>0</v>
      </c>
      <c r="R580" s="218">
        <v>0</v>
      </c>
      <c r="S580" s="67">
        <f aca="true" t="shared" si="92" ref="S580:S598">D580+G580+J580+M580+P580</f>
        <v>0</v>
      </c>
      <c r="T580" s="67">
        <f aca="true" t="shared" si="93" ref="T580:T598">E580+H580+K580+N580+Q580</f>
        <v>0</v>
      </c>
      <c r="U580" s="250">
        <v>0</v>
      </c>
      <c r="V580" s="302"/>
      <c r="W580" s="302"/>
      <c r="X580" s="389"/>
      <c r="Y580" s="389"/>
      <c r="Z580" s="389"/>
      <c r="AB580" s="48"/>
    </row>
    <row r="581" spans="2:28" ht="31.5" customHeight="1">
      <c r="B581" s="4" t="s">
        <v>307</v>
      </c>
      <c r="C581" s="2" t="s">
        <v>877</v>
      </c>
      <c r="D581" s="3">
        <v>0</v>
      </c>
      <c r="E581" s="3">
        <v>0</v>
      </c>
      <c r="F581" s="218">
        <v>0</v>
      </c>
      <c r="G581" s="3">
        <v>0</v>
      </c>
      <c r="H581" s="3">
        <v>0</v>
      </c>
      <c r="I581" s="218">
        <v>0</v>
      </c>
      <c r="J581" s="3">
        <v>0</v>
      </c>
      <c r="K581" s="3">
        <v>0</v>
      </c>
      <c r="L581" s="218">
        <v>0</v>
      </c>
      <c r="M581" s="3">
        <v>0</v>
      </c>
      <c r="N581" s="3">
        <v>0</v>
      </c>
      <c r="O581" s="218">
        <v>0</v>
      </c>
      <c r="P581" s="3">
        <v>0</v>
      </c>
      <c r="Q581" s="3">
        <v>0</v>
      </c>
      <c r="R581" s="218">
        <v>0</v>
      </c>
      <c r="S581" s="67">
        <f t="shared" si="92"/>
        <v>0</v>
      </c>
      <c r="T581" s="67">
        <f t="shared" si="93"/>
        <v>0</v>
      </c>
      <c r="U581" s="250">
        <v>0</v>
      </c>
      <c r="V581" s="302"/>
      <c r="W581" s="302"/>
      <c r="X581" s="389"/>
      <c r="Y581" s="389"/>
      <c r="Z581" s="389"/>
      <c r="AB581" s="48"/>
    </row>
    <row r="582" spans="2:28" ht="38.25" customHeight="1">
      <c r="B582" s="4" t="s">
        <v>308</v>
      </c>
      <c r="C582" s="2" t="s">
        <v>878</v>
      </c>
      <c r="D582" s="3">
        <v>0</v>
      </c>
      <c r="E582" s="3">
        <v>0</v>
      </c>
      <c r="F582" s="218">
        <v>0</v>
      </c>
      <c r="G582" s="3">
        <v>0</v>
      </c>
      <c r="H582" s="3">
        <v>0</v>
      </c>
      <c r="I582" s="218">
        <v>0</v>
      </c>
      <c r="J582" s="3">
        <v>46.4</v>
      </c>
      <c r="K582" s="3">
        <v>46.4</v>
      </c>
      <c r="L582" s="264">
        <f>K582/J582</f>
        <v>1</v>
      </c>
      <c r="M582" s="3">
        <v>0</v>
      </c>
      <c r="N582" s="3">
        <v>0</v>
      </c>
      <c r="O582" s="218">
        <v>0</v>
      </c>
      <c r="P582" s="3">
        <v>0</v>
      </c>
      <c r="Q582" s="3">
        <v>0</v>
      </c>
      <c r="R582" s="218">
        <v>0</v>
      </c>
      <c r="S582" s="67">
        <f t="shared" si="92"/>
        <v>46.4</v>
      </c>
      <c r="T582" s="67">
        <f t="shared" si="93"/>
        <v>46.4</v>
      </c>
      <c r="U582" s="250">
        <f>T582/S582</f>
        <v>1</v>
      </c>
      <c r="V582" s="302"/>
      <c r="W582" s="302"/>
      <c r="X582" s="389"/>
      <c r="Y582" s="389"/>
      <c r="Z582" s="389"/>
      <c r="AB582" s="48"/>
    </row>
    <row r="583" spans="2:28" ht="41.25" customHeight="1">
      <c r="B583" s="4" t="s">
        <v>310</v>
      </c>
      <c r="C583" s="2" t="s">
        <v>879</v>
      </c>
      <c r="D583" s="3">
        <v>0</v>
      </c>
      <c r="E583" s="3">
        <v>0</v>
      </c>
      <c r="F583" s="218">
        <v>0</v>
      </c>
      <c r="G583" s="3">
        <v>0</v>
      </c>
      <c r="H583" s="3">
        <v>0</v>
      </c>
      <c r="I583" s="218">
        <v>0</v>
      </c>
      <c r="J583" s="3">
        <v>10</v>
      </c>
      <c r="K583" s="3">
        <v>5</v>
      </c>
      <c r="L583" s="218">
        <v>0</v>
      </c>
      <c r="M583" s="3">
        <v>0</v>
      </c>
      <c r="N583" s="3">
        <v>0</v>
      </c>
      <c r="O583" s="218">
        <v>0</v>
      </c>
      <c r="P583" s="3">
        <v>0</v>
      </c>
      <c r="Q583" s="3">
        <v>0</v>
      </c>
      <c r="R583" s="218">
        <v>0</v>
      </c>
      <c r="S583" s="67">
        <f t="shared" si="92"/>
        <v>10</v>
      </c>
      <c r="T583" s="67">
        <f t="shared" si="93"/>
        <v>5</v>
      </c>
      <c r="U583" s="250">
        <f>T583/S583</f>
        <v>0.5</v>
      </c>
      <c r="V583" s="302"/>
      <c r="W583" s="302"/>
      <c r="X583" s="389"/>
      <c r="Y583" s="389"/>
      <c r="Z583" s="389"/>
      <c r="AB583" s="48"/>
    </row>
    <row r="584" spans="2:28" ht="33.75" customHeight="1">
      <c r="B584" s="18" t="s">
        <v>383</v>
      </c>
      <c r="C584" s="18" t="s">
        <v>880</v>
      </c>
      <c r="D584" s="19">
        <v>0</v>
      </c>
      <c r="E584" s="19">
        <v>0</v>
      </c>
      <c r="F584" s="218">
        <v>0</v>
      </c>
      <c r="G584" s="19">
        <v>0</v>
      </c>
      <c r="H584" s="19">
        <v>0</v>
      </c>
      <c r="I584" s="218">
        <v>0</v>
      </c>
      <c r="J584" s="19">
        <v>20</v>
      </c>
      <c r="K584" s="19">
        <v>19.5</v>
      </c>
      <c r="L584" s="264">
        <f>K584/J584</f>
        <v>0.975</v>
      </c>
      <c r="M584" s="19">
        <v>0</v>
      </c>
      <c r="N584" s="19">
        <v>0</v>
      </c>
      <c r="O584" s="218">
        <v>0</v>
      </c>
      <c r="P584" s="19">
        <v>30</v>
      </c>
      <c r="Q584" s="19">
        <v>30</v>
      </c>
      <c r="R584" s="264">
        <f>Q584/P584</f>
        <v>1</v>
      </c>
      <c r="S584" s="68">
        <f t="shared" si="92"/>
        <v>50</v>
      </c>
      <c r="T584" s="68">
        <f t="shared" si="93"/>
        <v>49.5</v>
      </c>
      <c r="U584" s="250">
        <f>T584/S584</f>
        <v>0.99</v>
      </c>
      <c r="V584" s="302"/>
      <c r="W584" s="302"/>
      <c r="X584" s="389"/>
      <c r="Y584" s="389"/>
      <c r="Z584" s="389"/>
      <c r="AB584" s="48"/>
    </row>
    <row r="585" spans="2:28" ht="23.25" customHeight="1">
      <c r="B585" s="294" t="s">
        <v>153</v>
      </c>
      <c r="C585" s="294"/>
      <c r="D585" s="59">
        <f>D579+D584</f>
        <v>0</v>
      </c>
      <c r="E585" s="59">
        <f>E579+E584</f>
        <v>0</v>
      </c>
      <c r="F585" s="224">
        <v>0</v>
      </c>
      <c r="G585" s="59">
        <f>G579+G584</f>
        <v>0</v>
      </c>
      <c r="H585" s="59">
        <f>H579+H584</f>
        <v>0</v>
      </c>
      <c r="I585" s="224">
        <v>0</v>
      </c>
      <c r="J585" s="59">
        <f>J579+J584</f>
        <v>76.4</v>
      </c>
      <c r="K585" s="59">
        <f>K579+K584</f>
        <v>70.9</v>
      </c>
      <c r="L585" s="224">
        <f>K585/J585</f>
        <v>0.9280104712041884</v>
      </c>
      <c r="M585" s="59">
        <f>M579+M584</f>
        <v>0</v>
      </c>
      <c r="N585" s="59">
        <f>N579+N584</f>
        <v>0</v>
      </c>
      <c r="O585" s="224">
        <v>0</v>
      </c>
      <c r="P585" s="59">
        <f>P579+P584</f>
        <v>30</v>
      </c>
      <c r="Q585" s="59">
        <f>Q579+Q584</f>
        <v>30</v>
      </c>
      <c r="R585" s="224">
        <f>Q585/P585</f>
        <v>1</v>
      </c>
      <c r="S585" s="74">
        <f t="shared" si="92"/>
        <v>106.4</v>
      </c>
      <c r="T585" s="74">
        <f t="shared" si="93"/>
        <v>100.9</v>
      </c>
      <c r="U585" s="224">
        <f>T585/S585</f>
        <v>0.9483082706766918</v>
      </c>
      <c r="V585" s="14"/>
      <c r="W585" s="14"/>
      <c r="X585" s="14"/>
      <c r="Y585" s="14"/>
      <c r="Z585" s="14"/>
      <c r="AB585" s="48"/>
    </row>
    <row r="586" spans="2:28" ht="28.5" customHeight="1">
      <c r="B586" s="339" t="s">
        <v>190</v>
      </c>
      <c r="C586" s="341"/>
      <c r="D586" s="341"/>
      <c r="E586" s="341"/>
      <c r="F586" s="341"/>
      <c r="G586" s="341"/>
      <c r="H586" s="341"/>
      <c r="I586" s="341"/>
      <c r="J586" s="341"/>
      <c r="K586" s="341"/>
      <c r="L586" s="341"/>
      <c r="M586" s="341"/>
      <c r="N586" s="341"/>
      <c r="O586" s="341"/>
      <c r="P586" s="341"/>
      <c r="Q586" s="341"/>
      <c r="R586" s="341"/>
      <c r="S586" s="341"/>
      <c r="T586" s="341"/>
      <c r="U586" s="341"/>
      <c r="V586" s="341"/>
      <c r="W586" s="341"/>
      <c r="X586" s="341"/>
      <c r="Y586" s="341"/>
      <c r="Z586" s="342"/>
      <c r="AB586" s="48"/>
    </row>
    <row r="587" spans="2:28" ht="35.25" customHeight="1">
      <c r="B587" s="18" t="s">
        <v>375</v>
      </c>
      <c r="C587" s="18" t="s">
        <v>184</v>
      </c>
      <c r="D587" s="19">
        <f>D588+D589</f>
        <v>0</v>
      </c>
      <c r="E587" s="20">
        <f>E588+E589</f>
        <v>0</v>
      </c>
      <c r="F587" s="250">
        <v>0</v>
      </c>
      <c r="G587" s="19">
        <f>G588+G589</f>
        <v>24669</v>
      </c>
      <c r="H587" s="20">
        <f>H588+H589</f>
        <v>22312.5</v>
      </c>
      <c r="I587" s="250">
        <f>H587/G587</f>
        <v>0.9044752523409948</v>
      </c>
      <c r="J587" s="19">
        <f>J588+J589</f>
        <v>0</v>
      </c>
      <c r="K587" s="20">
        <f>K588+K589</f>
        <v>0</v>
      </c>
      <c r="L587" s="250">
        <v>0</v>
      </c>
      <c r="M587" s="19">
        <f>M588+M589</f>
        <v>0</v>
      </c>
      <c r="N587" s="20">
        <f>N588+N589</f>
        <v>0</v>
      </c>
      <c r="O587" s="250">
        <v>0</v>
      </c>
      <c r="P587" s="19">
        <f>P588+P589</f>
        <v>0</v>
      </c>
      <c r="Q587" s="20">
        <f>Q588+Q589</f>
        <v>0</v>
      </c>
      <c r="R587" s="250">
        <v>0</v>
      </c>
      <c r="S587" s="68">
        <f>D587+G587+J587+M587+P587</f>
        <v>24669</v>
      </c>
      <c r="T587" s="68">
        <f>E587+H587+K587+N587+Q587</f>
        <v>22312.5</v>
      </c>
      <c r="U587" s="250">
        <f>T587/S587</f>
        <v>0.9044752523409948</v>
      </c>
      <c r="V587" s="37" t="s">
        <v>191</v>
      </c>
      <c r="W587" s="37" t="s">
        <v>43</v>
      </c>
      <c r="X587" s="46">
        <v>14</v>
      </c>
      <c r="Y587" s="46">
        <v>14</v>
      </c>
      <c r="Z587" s="46">
        <v>11</v>
      </c>
      <c r="AA587" s="275"/>
      <c r="AB587" s="48"/>
    </row>
    <row r="588" spans="2:28" ht="14.25" customHeight="1">
      <c r="B588" s="4" t="s">
        <v>305</v>
      </c>
      <c r="C588" s="2" t="s">
        <v>185</v>
      </c>
      <c r="D588" s="3">
        <v>0</v>
      </c>
      <c r="E588" s="3">
        <v>0</v>
      </c>
      <c r="F588" s="250">
        <v>0</v>
      </c>
      <c r="G588" s="3">
        <v>0</v>
      </c>
      <c r="H588" s="3">
        <v>0</v>
      </c>
      <c r="I588" s="250">
        <v>0</v>
      </c>
      <c r="J588" s="3">
        <v>0</v>
      </c>
      <c r="K588" s="3">
        <v>0</v>
      </c>
      <c r="L588" s="250">
        <v>0</v>
      </c>
      <c r="M588" s="3">
        <v>0</v>
      </c>
      <c r="N588" s="3">
        <v>0</v>
      </c>
      <c r="O588" s="250">
        <v>0</v>
      </c>
      <c r="P588" s="3">
        <v>0</v>
      </c>
      <c r="Q588" s="3">
        <v>0</v>
      </c>
      <c r="R588" s="250">
        <v>0</v>
      </c>
      <c r="S588" s="72">
        <f t="shared" si="92"/>
        <v>0</v>
      </c>
      <c r="T588" s="72">
        <f t="shared" si="93"/>
        <v>0</v>
      </c>
      <c r="U588" s="250">
        <v>0</v>
      </c>
      <c r="V588" s="358" t="s">
        <v>192</v>
      </c>
      <c r="W588" s="358" t="s">
        <v>193</v>
      </c>
      <c r="X588" s="358" t="s">
        <v>884</v>
      </c>
      <c r="Y588" s="358" t="s">
        <v>885</v>
      </c>
      <c r="Z588" s="358" t="s">
        <v>886</v>
      </c>
      <c r="AB588" s="48"/>
    </row>
    <row r="589" spans="2:28" ht="14.25" customHeight="1">
      <c r="B589" s="4" t="s">
        <v>307</v>
      </c>
      <c r="C589" s="2" t="s">
        <v>186</v>
      </c>
      <c r="D589" s="3">
        <v>0</v>
      </c>
      <c r="E589" s="3">
        <v>0</v>
      </c>
      <c r="F589" s="250">
        <v>0</v>
      </c>
      <c r="G589" s="3">
        <v>24669</v>
      </c>
      <c r="H589" s="3">
        <v>22312.5</v>
      </c>
      <c r="I589" s="250">
        <f>H589/G589</f>
        <v>0.9044752523409948</v>
      </c>
      <c r="J589" s="3">
        <v>0</v>
      </c>
      <c r="K589" s="3">
        <v>0</v>
      </c>
      <c r="L589" s="250">
        <v>0</v>
      </c>
      <c r="M589" s="3">
        <v>0</v>
      </c>
      <c r="N589" s="3">
        <v>0</v>
      </c>
      <c r="O589" s="250">
        <v>0</v>
      </c>
      <c r="P589" s="3">
        <v>0</v>
      </c>
      <c r="Q589" s="3">
        <v>0</v>
      </c>
      <c r="R589" s="250">
        <v>0</v>
      </c>
      <c r="S589" s="67">
        <f t="shared" si="92"/>
        <v>24669</v>
      </c>
      <c r="T589" s="67">
        <f t="shared" si="93"/>
        <v>22312.5</v>
      </c>
      <c r="U589" s="250">
        <f>T589/S589</f>
        <v>0.9044752523409948</v>
      </c>
      <c r="V589" s="302"/>
      <c r="W589" s="302"/>
      <c r="X589" s="302"/>
      <c r="Y589" s="302"/>
      <c r="Z589" s="302"/>
      <c r="AB589" s="48"/>
    </row>
    <row r="590" spans="2:28" ht="27" customHeight="1">
      <c r="B590" s="18" t="s">
        <v>383</v>
      </c>
      <c r="C590" s="18" t="s">
        <v>883</v>
      </c>
      <c r="D590" s="19">
        <v>0</v>
      </c>
      <c r="E590" s="19">
        <v>0</v>
      </c>
      <c r="F590" s="250">
        <v>0</v>
      </c>
      <c r="G590" s="19">
        <v>1698</v>
      </c>
      <c r="H590" s="19">
        <v>1698</v>
      </c>
      <c r="I590" s="250">
        <f>H590/G590</f>
        <v>1</v>
      </c>
      <c r="J590" s="19">
        <v>0</v>
      </c>
      <c r="K590" s="19">
        <v>0</v>
      </c>
      <c r="L590" s="250">
        <v>0</v>
      </c>
      <c r="M590" s="19">
        <v>0</v>
      </c>
      <c r="N590" s="19">
        <v>0</v>
      </c>
      <c r="O590" s="250">
        <v>0</v>
      </c>
      <c r="P590" s="19">
        <v>0</v>
      </c>
      <c r="Q590" s="19">
        <v>0</v>
      </c>
      <c r="R590" s="250">
        <v>0</v>
      </c>
      <c r="S590" s="68">
        <f t="shared" si="92"/>
        <v>1698</v>
      </c>
      <c r="T590" s="68">
        <f t="shared" si="93"/>
        <v>1698</v>
      </c>
      <c r="U590" s="250">
        <f>T590/S590</f>
        <v>1</v>
      </c>
      <c r="V590" s="302"/>
      <c r="W590" s="302"/>
      <c r="X590" s="302"/>
      <c r="Y590" s="302"/>
      <c r="Z590" s="302"/>
      <c r="AB590" s="48"/>
    </row>
    <row r="591" spans="2:28" ht="27" customHeight="1">
      <c r="B591" s="294" t="s">
        <v>158</v>
      </c>
      <c r="C591" s="294"/>
      <c r="D591" s="59">
        <f>D587+D590</f>
        <v>0</v>
      </c>
      <c r="E591" s="59">
        <f>E587+E590</f>
        <v>0</v>
      </c>
      <c r="F591" s="224">
        <v>0</v>
      </c>
      <c r="G591" s="59">
        <f>G587+G590</f>
        <v>26367</v>
      </c>
      <c r="H591" s="59">
        <f>H587+H590</f>
        <v>24010.5</v>
      </c>
      <c r="I591" s="224">
        <f>H591/G591</f>
        <v>0.9106269200136534</v>
      </c>
      <c r="J591" s="59">
        <f>J587+J590</f>
        <v>0</v>
      </c>
      <c r="K591" s="59">
        <f>K587+K590</f>
        <v>0</v>
      </c>
      <c r="L591" s="224">
        <v>0</v>
      </c>
      <c r="M591" s="59">
        <f>M587+M590</f>
        <v>0</v>
      </c>
      <c r="N591" s="59">
        <f>N587+N590</f>
        <v>0</v>
      </c>
      <c r="O591" s="224">
        <v>0</v>
      </c>
      <c r="P591" s="59">
        <f>P587+P590</f>
        <v>0</v>
      </c>
      <c r="Q591" s="59">
        <f>Q587+Q590</f>
        <v>0</v>
      </c>
      <c r="R591" s="224">
        <v>0</v>
      </c>
      <c r="S591" s="74">
        <f>D591+G591+J591+M591+P591</f>
        <v>26367</v>
      </c>
      <c r="T591" s="74">
        <f>E591+H591+K591+N591+Q591</f>
        <v>24010.5</v>
      </c>
      <c r="U591" s="224">
        <f>T591/S591</f>
        <v>0.9106269200136534</v>
      </c>
      <c r="V591" s="14"/>
      <c r="W591" s="14"/>
      <c r="X591" s="14"/>
      <c r="Y591" s="14"/>
      <c r="Z591" s="14"/>
      <c r="AB591" s="48"/>
    </row>
    <row r="592" spans="2:28" ht="27" customHeight="1">
      <c r="B592" s="321" t="s">
        <v>194</v>
      </c>
      <c r="C592" s="386"/>
      <c r="D592" s="386"/>
      <c r="E592" s="386"/>
      <c r="F592" s="386"/>
      <c r="G592" s="386"/>
      <c r="H592" s="386"/>
      <c r="I592" s="386"/>
      <c r="J592" s="386"/>
      <c r="K592" s="386"/>
      <c r="L592" s="386"/>
      <c r="M592" s="386"/>
      <c r="N592" s="386"/>
      <c r="O592" s="386"/>
      <c r="P592" s="386"/>
      <c r="Q592" s="386"/>
      <c r="R592" s="386"/>
      <c r="S592" s="386"/>
      <c r="T592" s="386"/>
      <c r="U592" s="386"/>
      <c r="V592" s="386"/>
      <c r="W592" s="386"/>
      <c r="X592" s="386"/>
      <c r="Y592" s="386"/>
      <c r="Z592" s="386"/>
      <c r="AB592" s="48"/>
    </row>
    <row r="593" spans="2:28" ht="86.25" customHeight="1">
      <c r="B593" s="2" t="s">
        <v>375</v>
      </c>
      <c r="C593" s="2" t="s">
        <v>188</v>
      </c>
      <c r="D593" s="3">
        <v>0</v>
      </c>
      <c r="E593" s="3">
        <v>0</v>
      </c>
      <c r="F593" s="250">
        <v>0</v>
      </c>
      <c r="G593" s="3">
        <v>0</v>
      </c>
      <c r="H593" s="3">
        <v>0</v>
      </c>
      <c r="I593" s="250">
        <v>0</v>
      </c>
      <c r="J593" s="3">
        <v>158</v>
      </c>
      <c r="K593" s="3">
        <v>144</v>
      </c>
      <c r="L593" s="218">
        <f>K593/J593</f>
        <v>0.9113924050632911</v>
      </c>
      <c r="M593" s="3">
        <v>0</v>
      </c>
      <c r="N593" s="3">
        <v>0</v>
      </c>
      <c r="O593" s="250">
        <v>0</v>
      </c>
      <c r="P593" s="3">
        <v>0</v>
      </c>
      <c r="Q593" s="3">
        <v>0</v>
      </c>
      <c r="R593" s="250">
        <v>0</v>
      </c>
      <c r="S593" s="68">
        <f>D593+G593+J593+M593+P593</f>
        <v>158</v>
      </c>
      <c r="T593" s="68">
        <f>E593+H593+K593+N593+Q593</f>
        <v>144</v>
      </c>
      <c r="U593" s="218">
        <f>T593/S593</f>
        <v>0.9113924050632911</v>
      </c>
      <c r="V593" s="35" t="s">
        <v>888</v>
      </c>
      <c r="W593" s="35" t="s">
        <v>43</v>
      </c>
      <c r="X593" s="36">
        <v>100</v>
      </c>
      <c r="Y593" s="36">
        <v>100</v>
      </c>
      <c r="Z593" s="36">
        <v>100</v>
      </c>
      <c r="AA593" s="277"/>
      <c r="AB593" s="48"/>
    </row>
    <row r="594" spans="2:28" ht="80.25" customHeight="1">
      <c r="B594" s="2" t="s">
        <v>383</v>
      </c>
      <c r="C594" s="2" t="s">
        <v>187</v>
      </c>
      <c r="D594" s="3">
        <v>0</v>
      </c>
      <c r="E594" s="3">
        <v>0</v>
      </c>
      <c r="F594" s="167">
        <v>0</v>
      </c>
      <c r="G594" s="3">
        <v>0</v>
      </c>
      <c r="H594" s="3">
        <v>0</v>
      </c>
      <c r="I594" s="167">
        <v>0</v>
      </c>
      <c r="J594" s="3">
        <v>170</v>
      </c>
      <c r="K594" s="3">
        <v>164</v>
      </c>
      <c r="L594" s="218">
        <f>K594/J594</f>
        <v>0.9647058823529412</v>
      </c>
      <c r="M594" s="3">
        <v>0</v>
      </c>
      <c r="N594" s="3">
        <v>0</v>
      </c>
      <c r="O594" s="167">
        <v>0</v>
      </c>
      <c r="P594" s="3">
        <v>0</v>
      </c>
      <c r="Q594" s="3">
        <v>0</v>
      </c>
      <c r="R594" s="167">
        <v>0</v>
      </c>
      <c r="S594" s="72">
        <f t="shared" si="92"/>
        <v>170</v>
      </c>
      <c r="T594" s="72">
        <f t="shared" si="93"/>
        <v>164</v>
      </c>
      <c r="U594" s="219">
        <f>T594/S594</f>
        <v>0.9647058823529412</v>
      </c>
      <c r="V594" s="35" t="s">
        <v>889</v>
      </c>
      <c r="W594" s="35" t="s">
        <v>43</v>
      </c>
      <c r="X594" s="36" t="s">
        <v>48</v>
      </c>
      <c r="Y594" s="36">
        <v>100</v>
      </c>
      <c r="Z594" s="36">
        <v>200</v>
      </c>
      <c r="AB594" s="48"/>
    </row>
    <row r="595" spans="2:28" ht="40.5" customHeight="1">
      <c r="B595" s="2" t="s">
        <v>384</v>
      </c>
      <c r="C595" s="2" t="s">
        <v>887</v>
      </c>
      <c r="D595" s="3">
        <v>0</v>
      </c>
      <c r="E595" s="3">
        <v>0</v>
      </c>
      <c r="F595" s="218">
        <v>0</v>
      </c>
      <c r="G595" s="3">
        <v>0</v>
      </c>
      <c r="H595" s="3">
        <v>0</v>
      </c>
      <c r="I595" s="218">
        <v>0</v>
      </c>
      <c r="J595" s="3">
        <v>0</v>
      </c>
      <c r="K595" s="3">
        <v>0</v>
      </c>
      <c r="L595" s="218">
        <v>0</v>
      </c>
      <c r="M595" s="3">
        <v>0</v>
      </c>
      <c r="N595" s="3">
        <v>0</v>
      </c>
      <c r="O595" s="218">
        <v>0</v>
      </c>
      <c r="P595" s="3">
        <v>0</v>
      </c>
      <c r="Q595" s="3">
        <v>0</v>
      </c>
      <c r="R595" s="218">
        <v>0</v>
      </c>
      <c r="S595" s="67">
        <f t="shared" si="92"/>
        <v>0</v>
      </c>
      <c r="T595" s="67">
        <f t="shared" si="93"/>
        <v>0</v>
      </c>
      <c r="U595" s="219">
        <v>0</v>
      </c>
      <c r="V595" s="35" t="s">
        <v>890</v>
      </c>
      <c r="W595" s="35" t="s">
        <v>43</v>
      </c>
      <c r="X595" s="36" t="s">
        <v>48</v>
      </c>
      <c r="Y595" s="36">
        <v>100</v>
      </c>
      <c r="Z595" s="36">
        <v>74.02</v>
      </c>
      <c r="AB595" s="48"/>
    </row>
    <row r="596" spans="2:28" ht="67.5" customHeight="1">
      <c r="B596" s="22" t="s">
        <v>386</v>
      </c>
      <c r="C596" s="22" t="s">
        <v>189</v>
      </c>
      <c r="D596" s="21">
        <v>0</v>
      </c>
      <c r="E596" s="21">
        <v>0</v>
      </c>
      <c r="F596" s="185">
        <v>0</v>
      </c>
      <c r="G596" s="21">
        <v>3543</v>
      </c>
      <c r="H596" s="21">
        <v>3057.5</v>
      </c>
      <c r="I596" s="185">
        <f>H596/G596</f>
        <v>0.8629692351114875</v>
      </c>
      <c r="J596" s="21">
        <v>0</v>
      </c>
      <c r="K596" s="21">
        <v>0</v>
      </c>
      <c r="L596" s="185">
        <v>0</v>
      </c>
      <c r="M596" s="21">
        <v>0</v>
      </c>
      <c r="N596" s="21">
        <v>0</v>
      </c>
      <c r="O596" s="185">
        <v>0</v>
      </c>
      <c r="P596" s="21">
        <v>0</v>
      </c>
      <c r="Q596" s="21">
        <v>0</v>
      </c>
      <c r="R596" s="185">
        <v>0</v>
      </c>
      <c r="S596" s="69">
        <f t="shared" si="92"/>
        <v>3543</v>
      </c>
      <c r="T596" s="69">
        <f t="shared" si="93"/>
        <v>3057.5</v>
      </c>
      <c r="U596" s="219">
        <f>T596/S596</f>
        <v>0.8629692351114875</v>
      </c>
      <c r="V596" s="121"/>
      <c r="W596" s="121"/>
      <c r="X596" s="121"/>
      <c r="Y596" s="121"/>
      <c r="Z596" s="121"/>
      <c r="AB596" s="48"/>
    </row>
    <row r="597" spans="2:28" ht="24" customHeight="1">
      <c r="B597" s="387" t="s">
        <v>159</v>
      </c>
      <c r="C597" s="387"/>
      <c r="D597" s="58">
        <f>D593+D594+D595+D596</f>
        <v>0</v>
      </c>
      <c r="E597" s="58">
        <f>E593+E594+E595+E596</f>
        <v>0</v>
      </c>
      <c r="F597" s="208">
        <v>0</v>
      </c>
      <c r="G597" s="58">
        <f>G593+G594+G595+G596</f>
        <v>3543</v>
      </c>
      <c r="H597" s="58">
        <f>H593+H594+H595+H596</f>
        <v>3057.5</v>
      </c>
      <c r="I597" s="208">
        <f>H597/G597</f>
        <v>0.8629692351114875</v>
      </c>
      <c r="J597" s="58">
        <f>J593+J594+J595+J596</f>
        <v>328</v>
      </c>
      <c r="K597" s="58">
        <f>K593+K594+K595+K596</f>
        <v>308</v>
      </c>
      <c r="L597" s="208">
        <f>K597/J597</f>
        <v>0.9390243902439024</v>
      </c>
      <c r="M597" s="58">
        <f>M593+M594+M595+M596</f>
        <v>0</v>
      </c>
      <c r="N597" s="58">
        <f>N593+N594+N595+N596</f>
        <v>0</v>
      </c>
      <c r="O597" s="208">
        <v>0</v>
      </c>
      <c r="P597" s="58">
        <f>P593+P594+P595+P596</f>
        <v>0</v>
      </c>
      <c r="Q597" s="58">
        <f>Q593+Q594+Q595+Q596</f>
        <v>0</v>
      </c>
      <c r="R597" s="208">
        <v>0</v>
      </c>
      <c r="S597" s="71">
        <f>D597+G597+J597+M597+P597</f>
        <v>3871</v>
      </c>
      <c r="T597" s="71">
        <f>E597+H597+K597+N597+Q597</f>
        <v>3365.5</v>
      </c>
      <c r="U597" s="287">
        <f>T597/S597</f>
        <v>0.8694135882200982</v>
      </c>
      <c r="V597" s="14"/>
      <c r="W597" s="14"/>
      <c r="X597" s="14"/>
      <c r="Y597" s="14"/>
      <c r="Z597" s="14"/>
      <c r="AB597" s="48"/>
    </row>
    <row r="598" spans="2:28" ht="31.5" customHeight="1">
      <c r="B598" s="428" t="s">
        <v>1023</v>
      </c>
      <c r="C598" s="480"/>
      <c r="D598" s="111">
        <f>D585+D591+D597</f>
        <v>0</v>
      </c>
      <c r="E598" s="111">
        <f>E585+E591+E597</f>
        <v>0</v>
      </c>
      <c r="F598" s="288">
        <v>0</v>
      </c>
      <c r="G598" s="111">
        <f>G585+G591+G597</f>
        <v>29910</v>
      </c>
      <c r="H598" s="111">
        <f>H585+H591+H597</f>
        <v>27068</v>
      </c>
      <c r="I598" s="288">
        <f>H598/G598</f>
        <v>0.9049816115011702</v>
      </c>
      <c r="J598" s="111">
        <f>J585+J591+J597</f>
        <v>404.4</v>
      </c>
      <c r="K598" s="111">
        <f>K585+K591+K597</f>
        <v>378.9</v>
      </c>
      <c r="L598" s="288">
        <f>K598/J598</f>
        <v>0.9369436201780416</v>
      </c>
      <c r="M598" s="111">
        <f>M585+M591+M597</f>
        <v>0</v>
      </c>
      <c r="N598" s="111">
        <f>N585+N591+N597</f>
        <v>0</v>
      </c>
      <c r="O598" s="288">
        <v>0</v>
      </c>
      <c r="P598" s="111">
        <f>P585+P591+P597</f>
        <v>30</v>
      </c>
      <c r="Q598" s="111">
        <f>Q585+Q591+Q597</f>
        <v>30</v>
      </c>
      <c r="R598" s="288">
        <f>Q598/P598</f>
        <v>1</v>
      </c>
      <c r="S598" s="102">
        <f t="shared" si="92"/>
        <v>30344.4</v>
      </c>
      <c r="T598" s="102">
        <f t="shared" si="93"/>
        <v>27476.9</v>
      </c>
      <c r="U598" s="224">
        <f>T598/S598</f>
        <v>0.9055015093394498</v>
      </c>
      <c r="V598" s="98"/>
      <c r="W598" s="98"/>
      <c r="X598" s="98"/>
      <c r="Y598" s="98"/>
      <c r="Z598" s="98"/>
      <c r="AB598" s="48"/>
    </row>
    <row r="599" spans="2:28" ht="66" customHeight="1">
      <c r="B599" s="390" t="s">
        <v>0</v>
      </c>
      <c r="C599" s="390" t="s">
        <v>1</v>
      </c>
      <c r="D599" s="321" t="s">
        <v>55</v>
      </c>
      <c r="E599" s="321"/>
      <c r="F599" s="366"/>
      <c r="G599" s="364" t="s">
        <v>28</v>
      </c>
      <c r="H599" s="365"/>
      <c r="I599" s="366"/>
      <c r="J599" s="364" t="s">
        <v>31</v>
      </c>
      <c r="K599" s="365"/>
      <c r="L599" s="366"/>
      <c r="M599" s="365" t="s">
        <v>154</v>
      </c>
      <c r="N599" s="365"/>
      <c r="O599" s="366"/>
      <c r="P599" s="364" t="s">
        <v>32</v>
      </c>
      <c r="Q599" s="365"/>
      <c r="R599" s="366"/>
      <c r="S599" s="364" t="s">
        <v>46</v>
      </c>
      <c r="T599" s="365"/>
      <c r="U599" s="366"/>
      <c r="V599" s="438" t="s">
        <v>33</v>
      </c>
      <c r="W599" s="323" t="s">
        <v>34</v>
      </c>
      <c r="X599" s="323" t="s">
        <v>35</v>
      </c>
      <c r="Y599" s="349" t="s">
        <v>363</v>
      </c>
      <c r="Z599" s="349" t="s">
        <v>364</v>
      </c>
      <c r="AB599" s="48"/>
    </row>
    <row r="600" spans="2:28" ht="56.25" customHeight="1">
      <c r="B600" s="366"/>
      <c r="C600" s="392"/>
      <c r="D600" s="90" t="s">
        <v>362</v>
      </c>
      <c r="E600" s="267" t="s">
        <v>3</v>
      </c>
      <c r="F600" s="90" t="s">
        <v>293</v>
      </c>
      <c r="G600" s="90" t="s">
        <v>362</v>
      </c>
      <c r="H600" s="195" t="s">
        <v>3</v>
      </c>
      <c r="I600" s="90" t="s">
        <v>293</v>
      </c>
      <c r="J600" s="90" t="s">
        <v>362</v>
      </c>
      <c r="K600" s="267" t="s">
        <v>3</v>
      </c>
      <c r="L600" s="90" t="s">
        <v>293</v>
      </c>
      <c r="M600" s="90" t="s">
        <v>362</v>
      </c>
      <c r="N600" s="267" t="s">
        <v>3</v>
      </c>
      <c r="O600" s="90" t="s">
        <v>293</v>
      </c>
      <c r="P600" s="90" t="s">
        <v>362</v>
      </c>
      <c r="Q600" s="267" t="s">
        <v>3</v>
      </c>
      <c r="R600" s="90" t="s">
        <v>293</v>
      </c>
      <c r="S600" s="90" t="s">
        <v>362</v>
      </c>
      <c r="T600" s="267" t="s">
        <v>3</v>
      </c>
      <c r="U600" s="90" t="s">
        <v>293</v>
      </c>
      <c r="V600" s="324"/>
      <c r="W600" s="324"/>
      <c r="X600" s="324"/>
      <c r="Y600" s="324"/>
      <c r="Z600" s="324"/>
      <c r="AB600" s="48"/>
    </row>
    <row r="601" spans="2:28" ht="14.25" customHeight="1">
      <c r="B601" s="195" t="s">
        <v>4</v>
      </c>
      <c r="C601" s="6" t="s">
        <v>5</v>
      </c>
      <c r="D601" s="6" t="s">
        <v>6</v>
      </c>
      <c r="E601" s="6" t="s">
        <v>79</v>
      </c>
      <c r="F601" s="6" t="s">
        <v>7</v>
      </c>
      <c r="G601" s="6" t="s">
        <v>8</v>
      </c>
      <c r="H601" s="6" t="s">
        <v>128</v>
      </c>
      <c r="I601" s="6" t="s">
        <v>129</v>
      </c>
      <c r="J601" s="6" t="s">
        <v>29</v>
      </c>
      <c r="K601" s="6" t="s">
        <v>130</v>
      </c>
      <c r="L601" s="6" t="s">
        <v>131</v>
      </c>
      <c r="M601" s="6" t="s">
        <v>30</v>
      </c>
      <c r="N601" s="6" t="s">
        <v>132</v>
      </c>
      <c r="O601" s="6" t="s">
        <v>133</v>
      </c>
      <c r="P601" s="6" t="s">
        <v>112</v>
      </c>
      <c r="Q601" s="6" t="s">
        <v>134</v>
      </c>
      <c r="R601" s="6" t="s">
        <v>135</v>
      </c>
      <c r="S601" s="6" t="s">
        <v>155</v>
      </c>
      <c r="T601" s="6" t="s">
        <v>156</v>
      </c>
      <c r="U601" s="6" t="s">
        <v>56</v>
      </c>
      <c r="V601" s="6" t="s">
        <v>300</v>
      </c>
      <c r="W601" s="6" t="s">
        <v>301</v>
      </c>
      <c r="X601" s="6" t="s">
        <v>302</v>
      </c>
      <c r="Y601" s="6" t="s">
        <v>69</v>
      </c>
      <c r="Z601" s="6" t="s">
        <v>328</v>
      </c>
      <c r="AB601" s="48"/>
    </row>
    <row r="602" spans="2:28" ht="24" customHeight="1">
      <c r="B602" s="321" t="s">
        <v>891</v>
      </c>
      <c r="C602" s="322"/>
      <c r="D602" s="322"/>
      <c r="E602" s="322"/>
      <c r="F602" s="322"/>
      <c r="G602" s="322"/>
      <c r="H602" s="322"/>
      <c r="I602" s="322"/>
      <c r="J602" s="322"/>
      <c r="K602" s="322"/>
      <c r="L602" s="322"/>
      <c r="M602" s="322"/>
      <c r="N602" s="322"/>
      <c r="O602" s="322"/>
      <c r="P602" s="322"/>
      <c r="Q602" s="322"/>
      <c r="R602" s="322"/>
      <c r="S602" s="322"/>
      <c r="T602" s="322"/>
      <c r="U602" s="322"/>
      <c r="V602" s="322"/>
      <c r="W602" s="322"/>
      <c r="X602" s="322"/>
      <c r="Y602" s="322"/>
      <c r="Z602" s="322"/>
      <c r="AB602" s="48"/>
    </row>
    <row r="603" spans="2:28" ht="90" customHeight="1">
      <c r="B603" s="18" t="s">
        <v>375</v>
      </c>
      <c r="C603" s="18" t="s">
        <v>892</v>
      </c>
      <c r="D603" s="86">
        <f>D604</f>
        <v>0</v>
      </c>
      <c r="E603" s="86">
        <f>E604</f>
        <v>0</v>
      </c>
      <c r="F603" s="264">
        <v>0</v>
      </c>
      <c r="G603" s="86">
        <f>G604</f>
        <v>0</v>
      </c>
      <c r="H603" s="86">
        <f>H604</f>
        <v>0</v>
      </c>
      <c r="I603" s="264">
        <v>0</v>
      </c>
      <c r="J603" s="86">
        <f>J604</f>
        <v>42.5</v>
      </c>
      <c r="K603" s="86">
        <f>K604</f>
        <v>0</v>
      </c>
      <c r="L603" s="264">
        <v>0</v>
      </c>
      <c r="M603" s="86">
        <f>M604</f>
        <v>0</v>
      </c>
      <c r="N603" s="86">
        <f>N604</f>
        <v>0</v>
      </c>
      <c r="O603" s="264">
        <v>0</v>
      </c>
      <c r="P603" s="86">
        <f>P604</f>
        <v>0</v>
      </c>
      <c r="Q603" s="86">
        <f>Q604</f>
        <v>0</v>
      </c>
      <c r="R603" s="264">
        <v>0</v>
      </c>
      <c r="S603" s="68">
        <f>D603+G603+J603+M603+P603</f>
        <v>42.5</v>
      </c>
      <c r="T603" s="68">
        <f>E603+H603+K603+N603+Q603</f>
        <v>0</v>
      </c>
      <c r="U603" s="202">
        <f>T603/S603</f>
        <v>0</v>
      </c>
      <c r="V603" s="35" t="s">
        <v>913</v>
      </c>
      <c r="W603" s="35" t="s">
        <v>113</v>
      </c>
      <c r="X603" s="36" t="s">
        <v>114</v>
      </c>
      <c r="Y603" s="36" t="s">
        <v>115</v>
      </c>
      <c r="Z603" s="36" t="s">
        <v>115</v>
      </c>
      <c r="AB603" s="48"/>
    </row>
    <row r="604" spans="2:28" ht="47.25" customHeight="1">
      <c r="B604" s="268" t="s">
        <v>305</v>
      </c>
      <c r="C604" s="18" t="s">
        <v>893</v>
      </c>
      <c r="D604" s="19">
        <f>D605+D606+D607+D608+D609+D610</f>
        <v>0</v>
      </c>
      <c r="E604" s="19">
        <f>E605+E606+E607+E608+E609+E610</f>
        <v>0</v>
      </c>
      <c r="F604" s="218">
        <v>0</v>
      </c>
      <c r="G604" s="19">
        <f>G605+G606+G607+G608+G609+G610</f>
        <v>0</v>
      </c>
      <c r="H604" s="19">
        <f>H605+H606+H607+H608+H609+H610</f>
        <v>0</v>
      </c>
      <c r="I604" s="218">
        <v>0</v>
      </c>
      <c r="J604" s="19">
        <f>J605+J606+J607+J608+J609+J610</f>
        <v>42.5</v>
      </c>
      <c r="K604" s="19">
        <f>K605+K606+K607+K608+K609+K610</f>
        <v>0</v>
      </c>
      <c r="L604" s="218">
        <v>0</v>
      </c>
      <c r="M604" s="19">
        <f>M605+M606+M607+M608+M609+M610</f>
        <v>0</v>
      </c>
      <c r="N604" s="19">
        <f>N605+N606+N607+N608+N609+N610</f>
        <v>0</v>
      </c>
      <c r="O604" s="218">
        <v>0</v>
      </c>
      <c r="P604" s="19">
        <f>P605+P606+P607+P608+P609+P610</f>
        <v>0</v>
      </c>
      <c r="Q604" s="19">
        <f>Q605+Q606+Q607+Q608+Q609+Q610</f>
        <v>0</v>
      </c>
      <c r="R604" s="218">
        <v>0</v>
      </c>
      <c r="S604" s="68">
        <f aca="true" t="shared" si="94" ref="S604:S620">D604+G604+J604+M604+P604</f>
        <v>42.5</v>
      </c>
      <c r="T604" s="68">
        <f aca="true" t="shared" si="95" ref="T604:T620">E604+H604+K604+N604+Q604</f>
        <v>0</v>
      </c>
      <c r="U604" s="202">
        <f aca="true" t="shared" si="96" ref="U604:U619">T604/S604</f>
        <v>0</v>
      </c>
      <c r="V604" s="35" t="s">
        <v>914</v>
      </c>
      <c r="W604" s="35" t="s">
        <v>81</v>
      </c>
      <c r="X604" s="36">
        <v>0</v>
      </c>
      <c r="Y604" s="36">
        <v>1</v>
      </c>
      <c r="Z604" s="36">
        <v>1</v>
      </c>
      <c r="AA604" s="275"/>
      <c r="AB604" s="48"/>
    </row>
    <row r="605" spans="2:28" ht="45" customHeight="1">
      <c r="B605" s="4" t="s">
        <v>400</v>
      </c>
      <c r="C605" s="2" t="s">
        <v>894</v>
      </c>
      <c r="D605" s="3">
        <v>0</v>
      </c>
      <c r="E605" s="3">
        <v>0</v>
      </c>
      <c r="F605" s="218">
        <v>0</v>
      </c>
      <c r="G605" s="3">
        <v>0</v>
      </c>
      <c r="H605" s="3">
        <v>0</v>
      </c>
      <c r="I605" s="218">
        <v>0</v>
      </c>
      <c r="J605" s="3">
        <v>0</v>
      </c>
      <c r="K605" s="3">
        <v>0</v>
      </c>
      <c r="L605" s="218">
        <v>0</v>
      </c>
      <c r="M605" s="3">
        <v>0</v>
      </c>
      <c r="N605" s="3">
        <v>0</v>
      </c>
      <c r="O605" s="218">
        <v>0</v>
      </c>
      <c r="P605" s="3">
        <v>0</v>
      </c>
      <c r="Q605" s="3">
        <v>0</v>
      </c>
      <c r="R605" s="218">
        <v>0</v>
      </c>
      <c r="S605" s="67">
        <f t="shared" si="94"/>
        <v>0</v>
      </c>
      <c r="T605" s="67">
        <f t="shared" si="95"/>
        <v>0</v>
      </c>
      <c r="U605" s="202">
        <v>0</v>
      </c>
      <c r="V605" s="35" t="s">
        <v>915</v>
      </c>
      <c r="W605" s="35" t="s">
        <v>81</v>
      </c>
      <c r="X605" s="36">
        <v>0</v>
      </c>
      <c r="Y605" s="36">
        <v>2</v>
      </c>
      <c r="Z605" s="36">
        <v>2</v>
      </c>
      <c r="AA605" s="275"/>
      <c r="AB605" s="48"/>
    </row>
    <row r="606" spans="2:28" ht="43.5" customHeight="1">
      <c r="B606" s="4" t="s">
        <v>401</v>
      </c>
      <c r="C606" s="2" t="s">
        <v>895</v>
      </c>
      <c r="D606" s="21">
        <v>0</v>
      </c>
      <c r="E606" s="21">
        <v>0</v>
      </c>
      <c r="F606" s="218">
        <v>0</v>
      </c>
      <c r="G606" s="21">
        <v>0</v>
      </c>
      <c r="H606" s="21">
        <v>0</v>
      </c>
      <c r="I606" s="218">
        <v>0</v>
      </c>
      <c r="J606" s="21">
        <v>0</v>
      </c>
      <c r="K606" s="21">
        <v>0</v>
      </c>
      <c r="L606" s="218">
        <v>0</v>
      </c>
      <c r="M606" s="21">
        <v>0</v>
      </c>
      <c r="N606" s="21">
        <v>0</v>
      </c>
      <c r="O606" s="218">
        <v>0</v>
      </c>
      <c r="P606" s="21">
        <v>0</v>
      </c>
      <c r="Q606" s="21">
        <v>0</v>
      </c>
      <c r="R606" s="218">
        <v>0</v>
      </c>
      <c r="S606" s="69">
        <f t="shared" si="94"/>
        <v>0</v>
      </c>
      <c r="T606" s="69">
        <f t="shared" si="95"/>
        <v>0</v>
      </c>
      <c r="U606" s="202">
        <v>0</v>
      </c>
      <c r="V606" s="35" t="s">
        <v>916</v>
      </c>
      <c r="W606" s="35" t="s">
        <v>81</v>
      </c>
      <c r="X606" s="36">
        <v>0</v>
      </c>
      <c r="Y606" s="36">
        <v>1</v>
      </c>
      <c r="Z606" s="36">
        <v>1</v>
      </c>
      <c r="AA606" s="275"/>
      <c r="AB606" s="48"/>
    </row>
    <row r="607" spans="2:28" ht="37.5" customHeight="1">
      <c r="B607" s="4" t="s">
        <v>849</v>
      </c>
      <c r="C607" s="2" t="s">
        <v>896</v>
      </c>
      <c r="D607" s="42">
        <v>0</v>
      </c>
      <c r="E607" s="42">
        <v>0</v>
      </c>
      <c r="F607" s="218">
        <v>0</v>
      </c>
      <c r="G607" s="42">
        <v>0</v>
      </c>
      <c r="H607" s="42">
        <v>0</v>
      </c>
      <c r="I607" s="218">
        <v>0</v>
      </c>
      <c r="J607" s="42">
        <v>0</v>
      </c>
      <c r="K607" s="42">
        <v>0</v>
      </c>
      <c r="L607" s="218">
        <v>0</v>
      </c>
      <c r="M607" s="42">
        <v>0</v>
      </c>
      <c r="N607" s="42">
        <v>0</v>
      </c>
      <c r="O607" s="218">
        <v>0</v>
      </c>
      <c r="P607" s="42">
        <v>0</v>
      </c>
      <c r="Q607" s="42">
        <v>0</v>
      </c>
      <c r="R607" s="218">
        <v>0</v>
      </c>
      <c r="S607" s="42">
        <f t="shared" si="94"/>
        <v>0</v>
      </c>
      <c r="T607" s="42">
        <f t="shared" si="95"/>
        <v>0</v>
      </c>
      <c r="U607" s="202">
        <v>0</v>
      </c>
      <c r="V607" s="35" t="s">
        <v>917</v>
      </c>
      <c r="W607" s="35" t="s">
        <v>81</v>
      </c>
      <c r="X607" s="36">
        <v>0</v>
      </c>
      <c r="Y607" s="36">
        <v>2</v>
      </c>
      <c r="Z607" s="36">
        <v>2</v>
      </c>
      <c r="AA607" s="275"/>
      <c r="AB607" s="48"/>
    </row>
    <row r="608" spans="2:28" ht="41.25" customHeight="1">
      <c r="B608" s="4" t="s">
        <v>851</v>
      </c>
      <c r="C608" s="2" t="s">
        <v>897</v>
      </c>
      <c r="D608" s="42">
        <v>0</v>
      </c>
      <c r="E608" s="42">
        <v>0</v>
      </c>
      <c r="F608" s="218">
        <v>0</v>
      </c>
      <c r="G608" s="42">
        <v>0</v>
      </c>
      <c r="H608" s="42">
        <v>0</v>
      </c>
      <c r="I608" s="218">
        <v>0</v>
      </c>
      <c r="J608" s="42">
        <v>0</v>
      </c>
      <c r="K608" s="42">
        <v>0</v>
      </c>
      <c r="L608" s="218">
        <v>0</v>
      </c>
      <c r="M608" s="42">
        <v>0</v>
      </c>
      <c r="N608" s="42">
        <v>0</v>
      </c>
      <c r="O608" s="218">
        <v>0</v>
      </c>
      <c r="P608" s="42">
        <v>0</v>
      </c>
      <c r="Q608" s="42">
        <v>0</v>
      </c>
      <c r="R608" s="218">
        <v>0</v>
      </c>
      <c r="S608" s="42">
        <f aca="true" t="shared" si="97" ref="S608:T610">D608+G608+J608+M608+P608</f>
        <v>0</v>
      </c>
      <c r="T608" s="42">
        <f t="shared" si="97"/>
        <v>0</v>
      </c>
      <c r="U608" s="202">
        <v>0</v>
      </c>
      <c r="V608" s="35" t="s">
        <v>918</v>
      </c>
      <c r="W608" s="35" t="s">
        <v>149</v>
      </c>
      <c r="X608" s="36">
        <v>0</v>
      </c>
      <c r="Y608" s="36">
        <v>3</v>
      </c>
      <c r="Z608" s="36" t="s">
        <v>48</v>
      </c>
      <c r="AB608" s="48"/>
    </row>
    <row r="609" spans="2:28" ht="38.25" customHeight="1">
      <c r="B609" s="4" t="s">
        <v>853</v>
      </c>
      <c r="C609" s="2" t="s">
        <v>898</v>
      </c>
      <c r="D609" s="42">
        <v>0</v>
      </c>
      <c r="E609" s="42">
        <v>0</v>
      </c>
      <c r="F609" s="218">
        <v>0</v>
      </c>
      <c r="G609" s="42">
        <v>0</v>
      </c>
      <c r="H609" s="42">
        <v>0</v>
      </c>
      <c r="I609" s="218">
        <v>0</v>
      </c>
      <c r="J609" s="3">
        <v>42.5</v>
      </c>
      <c r="K609" s="3">
        <v>0</v>
      </c>
      <c r="L609" s="218">
        <v>0</v>
      </c>
      <c r="M609" s="42">
        <v>0</v>
      </c>
      <c r="N609" s="42">
        <v>0</v>
      </c>
      <c r="O609" s="218">
        <v>0</v>
      </c>
      <c r="P609" s="42">
        <v>0</v>
      </c>
      <c r="Q609" s="42">
        <v>0</v>
      </c>
      <c r="R609" s="218">
        <v>0</v>
      </c>
      <c r="S609" s="42">
        <f t="shared" si="97"/>
        <v>42.5</v>
      </c>
      <c r="T609" s="42">
        <f t="shared" si="97"/>
        <v>0</v>
      </c>
      <c r="U609" s="202">
        <f t="shared" si="96"/>
        <v>0</v>
      </c>
      <c r="V609" s="35" t="s">
        <v>919</v>
      </c>
      <c r="W609" s="35" t="s">
        <v>149</v>
      </c>
      <c r="X609" s="36">
        <v>0</v>
      </c>
      <c r="Y609" s="36">
        <v>3</v>
      </c>
      <c r="Z609" s="36" t="s">
        <v>48</v>
      </c>
      <c r="AB609" s="48"/>
    </row>
    <row r="610" spans="2:28" ht="127.5" customHeight="1">
      <c r="B610" s="4" t="s">
        <v>855</v>
      </c>
      <c r="C610" s="2" t="s">
        <v>899</v>
      </c>
      <c r="D610" s="269">
        <f>D611+D612+D613+D614+D615</f>
        <v>0</v>
      </c>
      <c r="E610" s="269">
        <f>E611+E612+E613+E614+E615</f>
        <v>0</v>
      </c>
      <c r="F610" s="218">
        <v>0</v>
      </c>
      <c r="G610" s="269">
        <v>0</v>
      </c>
      <c r="H610" s="269">
        <v>0</v>
      </c>
      <c r="I610" s="218">
        <v>0</v>
      </c>
      <c r="J610" s="269">
        <f>J611+J612+J613+J614+J615</f>
        <v>0</v>
      </c>
      <c r="K610" s="269">
        <f>K611+K612+K613+K614+K615</f>
        <v>0</v>
      </c>
      <c r="L610" s="218">
        <v>0</v>
      </c>
      <c r="M610" s="269">
        <v>0</v>
      </c>
      <c r="N610" s="269">
        <v>0</v>
      </c>
      <c r="O610" s="218">
        <v>0</v>
      </c>
      <c r="P610" s="269">
        <v>0</v>
      </c>
      <c r="Q610" s="269">
        <v>0</v>
      </c>
      <c r="R610" s="218">
        <v>0</v>
      </c>
      <c r="S610" s="72">
        <f t="shared" si="97"/>
        <v>0</v>
      </c>
      <c r="T610" s="72">
        <f t="shared" si="97"/>
        <v>0</v>
      </c>
      <c r="U610" s="202">
        <v>0</v>
      </c>
      <c r="V610" s="35" t="s">
        <v>901</v>
      </c>
      <c r="W610" s="35" t="s">
        <v>43</v>
      </c>
      <c r="X610" s="36">
        <v>80</v>
      </c>
      <c r="Y610" s="36">
        <v>78.6</v>
      </c>
      <c r="Z610" s="36">
        <v>78.6</v>
      </c>
      <c r="AA610" s="275"/>
      <c r="AB610" s="48"/>
    </row>
    <row r="611" spans="2:28" ht="96" customHeight="1">
      <c r="B611" s="18" t="s">
        <v>383</v>
      </c>
      <c r="C611" s="18" t="s">
        <v>900</v>
      </c>
      <c r="D611" s="19">
        <f>D612+D613</f>
        <v>0</v>
      </c>
      <c r="E611" s="19">
        <f>E612+E613</f>
        <v>0</v>
      </c>
      <c r="F611" s="218">
        <v>0</v>
      </c>
      <c r="G611" s="19">
        <f>G612+G613</f>
        <v>3275</v>
      </c>
      <c r="H611" s="19">
        <f>H612+H613</f>
        <v>2575.88</v>
      </c>
      <c r="I611" s="218">
        <v>0</v>
      </c>
      <c r="J611" s="19">
        <f>J612+J613</f>
        <v>0</v>
      </c>
      <c r="K611" s="19">
        <f>K612+K613</f>
        <v>0</v>
      </c>
      <c r="L611" s="218">
        <v>0</v>
      </c>
      <c r="M611" s="19">
        <f>M612+M613</f>
        <v>0</v>
      </c>
      <c r="N611" s="19">
        <f>N612+N613</f>
        <v>0</v>
      </c>
      <c r="O611" s="218">
        <v>0</v>
      </c>
      <c r="P611" s="19">
        <f>P612+P613</f>
        <v>0</v>
      </c>
      <c r="Q611" s="19">
        <f>Q612+Q613</f>
        <v>0</v>
      </c>
      <c r="R611" s="218">
        <v>0</v>
      </c>
      <c r="S611" s="68">
        <f t="shared" si="94"/>
        <v>3275</v>
      </c>
      <c r="T611" s="68">
        <f t="shared" si="95"/>
        <v>2575.88</v>
      </c>
      <c r="U611" s="202">
        <f t="shared" si="96"/>
        <v>0.7865282442748092</v>
      </c>
      <c r="V611" s="35" t="s">
        <v>920</v>
      </c>
      <c r="W611" s="35" t="s">
        <v>43</v>
      </c>
      <c r="X611" s="36">
        <v>35</v>
      </c>
      <c r="Y611" s="36">
        <v>56</v>
      </c>
      <c r="Z611" s="36">
        <v>47</v>
      </c>
      <c r="AA611" s="275"/>
      <c r="AB611" s="48"/>
    </row>
    <row r="612" spans="2:28" ht="120.75" customHeight="1">
      <c r="B612" s="4" t="s">
        <v>347</v>
      </c>
      <c r="C612" s="2" t="s">
        <v>901</v>
      </c>
      <c r="D612" s="3">
        <v>0</v>
      </c>
      <c r="E612" s="3">
        <v>0</v>
      </c>
      <c r="F612" s="218">
        <v>0</v>
      </c>
      <c r="G612" s="3">
        <v>0</v>
      </c>
      <c r="H612" s="3">
        <v>0</v>
      </c>
      <c r="I612" s="218">
        <v>0</v>
      </c>
      <c r="J612" s="3">
        <v>0</v>
      </c>
      <c r="K612" s="3">
        <v>0</v>
      </c>
      <c r="L612" s="218">
        <v>0</v>
      </c>
      <c r="M612" s="3">
        <v>0</v>
      </c>
      <c r="N612" s="3">
        <v>0</v>
      </c>
      <c r="O612" s="218">
        <v>0</v>
      </c>
      <c r="P612" s="3">
        <v>0</v>
      </c>
      <c r="Q612" s="3">
        <v>0</v>
      </c>
      <c r="R612" s="218">
        <v>0</v>
      </c>
      <c r="S612" s="67">
        <f t="shared" si="94"/>
        <v>0</v>
      </c>
      <c r="T612" s="67">
        <f t="shared" si="95"/>
        <v>0</v>
      </c>
      <c r="U612" s="202">
        <v>0</v>
      </c>
      <c r="V612" s="35" t="s">
        <v>921</v>
      </c>
      <c r="W612" s="35" t="s">
        <v>43</v>
      </c>
      <c r="X612" s="36">
        <v>35</v>
      </c>
      <c r="Y612" s="36">
        <v>55</v>
      </c>
      <c r="Z612" s="36">
        <v>89</v>
      </c>
      <c r="AA612" s="275"/>
      <c r="AB612" s="48"/>
    </row>
    <row r="613" spans="2:28" ht="33.75" customHeight="1">
      <c r="B613" s="4" t="s">
        <v>417</v>
      </c>
      <c r="C613" s="2" t="s">
        <v>902</v>
      </c>
      <c r="D613" s="3">
        <v>0</v>
      </c>
      <c r="E613" s="3">
        <v>0</v>
      </c>
      <c r="F613" s="218">
        <v>0</v>
      </c>
      <c r="G613" s="3">
        <v>3275</v>
      </c>
      <c r="H613" s="3">
        <v>2575.88</v>
      </c>
      <c r="I613" s="218">
        <v>0</v>
      </c>
      <c r="J613" s="3">
        <v>0</v>
      </c>
      <c r="K613" s="3">
        <v>0</v>
      </c>
      <c r="L613" s="218">
        <v>0</v>
      </c>
      <c r="M613" s="3">
        <v>0</v>
      </c>
      <c r="N613" s="3">
        <v>0</v>
      </c>
      <c r="O613" s="218">
        <v>0</v>
      </c>
      <c r="P613" s="3">
        <v>0</v>
      </c>
      <c r="Q613" s="3">
        <v>0</v>
      </c>
      <c r="R613" s="218">
        <v>0</v>
      </c>
      <c r="S613" s="67">
        <f t="shared" si="94"/>
        <v>3275</v>
      </c>
      <c r="T613" s="67">
        <f t="shared" si="95"/>
        <v>2575.88</v>
      </c>
      <c r="U613" s="202">
        <f t="shared" si="96"/>
        <v>0.7865282442748092</v>
      </c>
      <c r="V613" s="244" t="s">
        <v>48</v>
      </c>
      <c r="W613" s="244" t="s">
        <v>48</v>
      </c>
      <c r="X613" s="244" t="s">
        <v>48</v>
      </c>
      <c r="Y613" s="244" t="s">
        <v>48</v>
      </c>
      <c r="Z613" s="244" t="s">
        <v>48</v>
      </c>
      <c r="AB613" s="48"/>
    </row>
    <row r="614" spans="2:28" ht="39.75" customHeight="1">
      <c r="B614" s="18" t="s">
        <v>384</v>
      </c>
      <c r="C614" s="18" t="s">
        <v>903</v>
      </c>
      <c r="D614" s="19">
        <f>D615</f>
        <v>0</v>
      </c>
      <c r="E614" s="19">
        <f>E615</f>
        <v>0</v>
      </c>
      <c r="F614" s="218">
        <v>0</v>
      </c>
      <c r="G614" s="19">
        <f>G615</f>
        <v>0</v>
      </c>
      <c r="H614" s="19">
        <f>H615</f>
        <v>0</v>
      </c>
      <c r="I614" s="218">
        <v>0</v>
      </c>
      <c r="J614" s="19">
        <f>J615</f>
        <v>0</v>
      </c>
      <c r="K614" s="19">
        <f>K615</f>
        <v>0</v>
      </c>
      <c r="L614" s="218">
        <v>0</v>
      </c>
      <c r="M614" s="19">
        <f>M615</f>
        <v>7150</v>
      </c>
      <c r="N614" s="19">
        <f>N615</f>
        <v>5856.5</v>
      </c>
      <c r="O614" s="218">
        <v>0</v>
      </c>
      <c r="P614" s="19">
        <f>P615</f>
        <v>2000</v>
      </c>
      <c r="Q614" s="19">
        <f>Q615</f>
        <v>1875</v>
      </c>
      <c r="R614" s="218">
        <v>0</v>
      </c>
      <c r="S614" s="67">
        <f t="shared" si="94"/>
        <v>9150</v>
      </c>
      <c r="T614" s="67">
        <f t="shared" si="95"/>
        <v>7731.5</v>
      </c>
      <c r="U614" s="202">
        <f t="shared" si="96"/>
        <v>0.8449726775956284</v>
      </c>
      <c r="V614" s="244" t="s">
        <v>48</v>
      </c>
      <c r="W614" s="244" t="s">
        <v>48</v>
      </c>
      <c r="X614" s="244" t="s">
        <v>48</v>
      </c>
      <c r="Y614" s="244" t="s">
        <v>48</v>
      </c>
      <c r="Z614" s="244" t="s">
        <v>48</v>
      </c>
      <c r="AB614" s="48"/>
    </row>
    <row r="615" spans="2:28" ht="39" customHeight="1">
      <c r="B615" s="268" t="s">
        <v>420</v>
      </c>
      <c r="C615" s="18" t="s">
        <v>904</v>
      </c>
      <c r="D615" s="19">
        <f>D616+D617+D618+D619</f>
        <v>0</v>
      </c>
      <c r="E615" s="19">
        <f>E616+E617+E618+E619</f>
        <v>0</v>
      </c>
      <c r="F615" s="218">
        <v>0</v>
      </c>
      <c r="G615" s="19">
        <f>G616+G617+G618+G619</f>
        <v>0</v>
      </c>
      <c r="H615" s="19">
        <f>H616+H617+H618+H619</f>
        <v>0</v>
      </c>
      <c r="I615" s="218">
        <v>0</v>
      </c>
      <c r="J615" s="19">
        <f>J616+J617+J618+J619</f>
        <v>0</v>
      </c>
      <c r="K615" s="19">
        <f>K616+K617+K618+K619</f>
        <v>0</v>
      </c>
      <c r="L615" s="218">
        <v>0</v>
      </c>
      <c r="M615" s="19">
        <f>M616+M617+M618+M619</f>
        <v>7150</v>
      </c>
      <c r="N615" s="19">
        <f>N616+N617+N618+N619</f>
        <v>5856.5</v>
      </c>
      <c r="O615" s="218">
        <v>0</v>
      </c>
      <c r="P615" s="19">
        <f>P616+P617+P618+P619</f>
        <v>2000</v>
      </c>
      <c r="Q615" s="19">
        <f>Q616+Q617+Q618+Q619</f>
        <v>1875</v>
      </c>
      <c r="R615" s="218">
        <v>0</v>
      </c>
      <c r="S615" s="67">
        <f t="shared" si="94"/>
        <v>9150</v>
      </c>
      <c r="T615" s="67">
        <f t="shared" si="95"/>
        <v>7731.5</v>
      </c>
      <c r="U615" s="202">
        <f t="shared" si="96"/>
        <v>0.8449726775956284</v>
      </c>
      <c r="V615" s="244" t="s">
        <v>48</v>
      </c>
      <c r="W615" s="244" t="s">
        <v>48</v>
      </c>
      <c r="X615" s="244" t="s">
        <v>48</v>
      </c>
      <c r="Y615" s="244" t="s">
        <v>48</v>
      </c>
      <c r="Z615" s="244" t="s">
        <v>48</v>
      </c>
      <c r="AB615" s="48"/>
    </row>
    <row r="616" spans="2:28" ht="36.75" customHeight="1">
      <c r="B616" s="4" t="s">
        <v>905</v>
      </c>
      <c r="C616" s="2" t="s">
        <v>906</v>
      </c>
      <c r="D616" s="85">
        <v>0</v>
      </c>
      <c r="E616" s="85">
        <v>0</v>
      </c>
      <c r="F616" s="218">
        <v>0</v>
      </c>
      <c r="G616" s="85">
        <v>0</v>
      </c>
      <c r="H616" s="85">
        <v>0</v>
      </c>
      <c r="I616" s="218">
        <v>0</v>
      </c>
      <c r="J616" s="85">
        <v>0</v>
      </c>
      <c r="K616" s="85">
        <v>0</v>
      </c>
      <c r="L616" s="218">
        <v>0</v>
      </c>
      <c r="M616" s="85">
        <v>0</v>
      </c>
      <c r="N616" s="85">
        <v>0</v>
      </c>
      <c r="O616" s="218">
        <v>0</v>
      </c>
      <c r="P616" s="85">
        <v>0</v>
      </c>
      <c r="Q616" s="85">
        <v>0</v>
      </c>
      <c r="R616" s="218">
        <v>0</v>
      </c>
      <c r="S616" s="67">
        <f>D616+G616+J616+M616+P616</f>
        <v>0</v>
      </c>
      <c r="T616" s="67">
        <f>E616+H616+K616+N616+Q616</f>
        <v>0</v>
      </c>
      <c r="U616" s="202">
        <v>0</v>
      </c>
      <c r="V616" s="244" t="s">
        <v>48</v>
      </c>
      <c r="W616" s="244" t="s">
        <v>48</v>
      </c>
      <c r="X616" s="244" t="s">
        <v>48</v>
      </c>
      <c r="Y616" s="244" t="s">
        <v>48</v>
      </c>
      <c r="Z616" s="244" t="s">
        <v>48</v>
      </c>
      <c r="AB616" s="48"/>
    </row>
    <row r="617" spans="2:28" ht="27" customHeight="1">
      <c r="B617" s="4" t="s">
        <v>907</v>
      </c>
      <c r="C617" s="2" t="s">
        <v>908</v>
      </c>
      <c r="D617" s="3">
        <f>D618+D619</f>
        <v>0</v>
      </c>
      <c r="E617" s="3">
        <f>E618+E619</f>
        <v>0</v>
      </c>
      <c r="F617" s="218">
        <v>0</v>
      </c>
      <c r="G617" s="3">
        <f>G618+G619</f>
        <v>0</v>
      </c>
      <c r="H617" s="3">
        <f>H618+H619</f>
        <v>0</v>
      </c>
      <c r="I617" s="218">
        <v>0</v>
      </c>
      <c r="J617" s="3">
        <f>J618+J619</f>
        <v>0</v>
      </c>
      <c r="K617" s="3">
        <f>K618+K619</f>
        <v>0</v>
      </c>
      <c r="L617" s="218">
        <v>0</v>
      </c>
      <c r="M617" s="3">
        <v>2000</v>
      </c>
      <c r="N617" s="3">
        <v>2000</v>
      </c>
      <c r="O617" s="218">
        <v>0</v>
      </c>
      <c r="P617" s="3">
        <v>0</v>
      </c>
      <c r="Q617" s="3">
        <v>0</v>
      </c>
      <c r="R617" s="218">
        <v>0</v>
      </c>
      <c r="S617" s="67">
        <f t="shared" si="94"/>
        <v>2000</v>
      </c>
      <c r="T617" s="67">
        <f t="shared" si="95"/>
        <v>2000</v>
      </c>
      <c r="U617" s="202">
        <f t="shared" si="96"/>
        <v>1</v>
      </c>
      <c r="V617" s="244" t="s">
        <v>48</v>
      </c>
      <c r="W617" s="244" t="s">
        <v>48</v>
      </c>
      <c r="X617" s="244" t="s">
        <v>48</v>
      </c>
      <c r="Y617" s="244" t="s">
        <v>48</v>
      </c>
      <c r="Z617" s="244" t="s">
        <v>48</v>
      </c>
      <c r="AB617" s="48"/>
    </row>
    <row r="618" spans="2:28" ht="26.25" customHeight="1">
      <c r="B618" s="4" t="s">
        <v>909</v>
      </c>
      <c r="C618" s="2" t="s">
        <v>910</v>
      </c>
      <c r="D618" s="3">
        <v>0</v>
      </c>
      <c r="E618" s="3">
        <v>0</v>
      </c>
      <c r="F618" s="218">
        <v>0</v>
      </c>
      <c r="G618" s="3">
        <v>0</v>
      </c>
      <c r="H618" s="3">
        <v>0</v>
      </c>
      <c r="I618" s="218">
        <v>0</v>
      </c>
      <c r="J618" s="3">
        <v>0</v>
      </c>
      <c r="K618" s="3">
        <v>0</v>
      </c>
      <c r="L618" s="218">
        <v>0</v>
      </c>
      <c r="M618" s="3">
        <v>3650</v>
      </c>
      <c r="N618" s="3">
        <v>2356.5</v>
      </c>
      <c r="O618" s="218">
        <v>0</v>
      </c>
      <c r="P618" s="3">
        <v>0</v>
      </c>
      <c r="Q618" s="3">
        <v>0</v>
      </c>
      <c r="R618" s="218">
        <v>0</v>
      </c>
      <c r="S618" s="67">
        <f t="shared" si="94"/>
        <v>3650</v>
      </c>
      <c r="T618" s="67">
        <f t="shared" si="95"/>
        <v>2356.5</v>
      </c>
      <c r="U618" s="202">
        <f t="shared" si="96"/>
        <v>0.6456164383561643</v>
      </c>
      <c r="V618" s="244" t="s">
        <v>48</v>
      </c>
      <c r="W618" s="244" t="s">
        <v>48</v>
      </c>
      <c r="X618" s="244" t="s">
        <v>48</v>
      </c>
      <c r="Y618" s="244" t="s">
        <v>48</v>
      </c>
      <c r="Z618" s="244" t="s">
        <v>48</v>
      </c>
      <c r="AB618" s="48"/>
    </row>
    <row r="619" spans="2:28" ht="23.25" customHeight="1">
      <c r="B619" s="4" t="s">
        <v>911</v>
      </c>
      <c r="C619" s="2" t="s">
        <v>912</v>
      </c>
      <c r="D619" s="3">
        <v>0</v>
      </c>
      <c r="E619" s="3">
        <v>0</v>
      </c>
      <c r="F619" s="218">
        <v>0</v>
      </c>
      <c r="G619" s="3">
        <v>0</v>
      </c>
      <c r="H619" s="3">
        <v>0</v>
      </c>
      <c r="I619" s="218">
        <v>0</v>
      </c>
      <c r="J619" s="3">
        <v>0</v>
      </c>
      <c r="K619" s="3">
        <v>0</v>
      </c>
      <c r="L619" s="218">
        <v>0</v>
      </c>
      <c r="M619" s="3">
        <v>1500</v>
      </c>
      <c r="N619" s="3">
        <v>1500</v>
      </c>
      <c r="O619" s="218">
        <v>0</v>
      </c>
      <c r="P619" s="3">
        <v>2000</v>
      </c>
      <c r="Q619" s="3">
        <v>1875</v>
      </c>
      <c r="R619" s="218">
        <v>0</v>
      </c>
      <c r="S619" s="67">
        <f t="shared" si="94"/>
        <v>3500</v>
      </c>
      <c r="T619" s="67">
        <f t="shared" si="95"/>
        <v>3375</v>
      </c>
      <c r="U619" s="202">
        <f t="shared" si="96"/>
        <v>0.9642857142857143</v>
      </c>
      <c r="V619" s="244" t="s">
        <v>48</v>
      </c>
      <c r="W619" s="244" t="s">
        <v>48</v>
      </c>
      <c r="X619" s="244" t="s">
        <v>48</v>
      </c>
      <c r="Y619" s="244" t="s">
        <v>48</v>
      </c>
      <c r="Z619" s="244" t="s">
        <v>48</v>
      </c>
      <c r="AB619" s="48"/>
    </row>
    <row r="620" spans="2:28" ht="30.75" customHeight="1">
      <c r="B620" s="428" t="s">
        <v>1023</v>
      </c>
      <c r="C620" s="480"/>
      <c r="D620" s="59">
        <f>D603+D611+D614</f>
        <v>0</v>
      </c>
      <c r="E620" s="59">
        <f>E603+E611+E614</f>
        <v>0</v>
      </c>
      <c r="F620" s="154">
        <v>0</v>
      </c>
      <c r="G620" s="59">
        <f>G603+G611+G614</f>
        <v>3275</v>
      </c>
      <c r="H620" s="59">
        <f>H603+H611+H614</f>
        <v>2575.88</v>
      </c>
      <c r="I620" s="154">
        <f>H620/G620</f>
        <v>0.7865282442748092</v>
      </c>
      <c r="J620" s="59">
        <f>J603+J611+J614</f>
        <v>42.5</v>
      </c>
      <c r="K620" s="59">
        <f>K603+K611+K614</f>
        <v>0</v>
      </c>
      <c r="L620" s="154">
        <f>K620/J620</f>
        <v>0</v>
      </c>
      <c r="M620" s="59">
        <f>M603+M611+M614</f>
        <v>7150</v>
      </c>
      <c r="N620" s="59">
        <f>N603+N611+N614</f>
        <v>5856.5</v>
      </c>
      <c r="O620" s="154">
        <f>N620/M620</f>
        <v>0.8190909090909091</v>
      </c>
      <c r="P620" s="59">
        <f>P603+P611+P614</f>
        <v>2000</v>
      </c>
      <c r="Q620" s="59">
        <f>Q603+Q611+Q614</f>
        <v>1875</v>
      </c>
      <c r="R620" s="154">
        <f>Q620/P620</f>
        <v>0.9375</v>
      </c>
      <c r="S620" s="74">
        <f t="shared" si="94"/>
        <v>12467.5</v>
      </c>
      <c r="T620" s="74">
        <f t="shared" si="95"/>
        <v>10307.380000000001</v>
      </c>
      <c r="U620" s="168">
        <f>T620/S620</f>
        <v>0.826739923801885</v>
      </c>
      <c r="V620" s="244" t="s">
        <v>48</v>
      </c>
      <c r="W620" s="244" t="s">
        <v>48</v>
      </c>
      <c r="X620" s="244" t="s">
        <v>48</v>
      </c>
      <c r="Y620" s="244" t="s">
        <v>48</v>
      </c>
      <c r="Z620" s="244" t="s">
        <v>48</v>
      </c>
      <c r="AB620" s="48"/>
    </row>
    <row r="621" spans="2:28" ht="45.75" customHeight="1">
      <c r="B621" s="390" t="s">
        <v>0</v>
      </c>
      <c r="C621" s="390" t="s">
        <v>1</v>
      </c>
      <c r="D621" s="321" t="s">
        <v>55</v>
      </c>
      <c r="E621" s="321"/>
      <c r="F621" s="366"/>
      <c r="G621" s="364" t="s">
        <v>28</v>
      </c>
      <c r="H621" s="365"/>
      <c r="I621" s="366"/>
      <c r="J621" s="364" t="s">
        <v>31</v>
      </c>
      <c r="K621" s="365"/>
      <c r="L621" s="366"/>
      <c r="M621" s="365" t="s">
        <v>154</v>
      </c>
      <c r="N621" s="365"/>
      <c r="O621" s="366"/>
      <c r="P621" s="364" t="s">
        <v>32</v>
      </c>
      <c r="Q621" s="365"/>
      <c r="R621" s="366"/>
      <c r="S621" s="364" t="s">
        <v>46</v>
      </c>
      <c r="T621" s="365"/>
      <c r="U621" s="366"/>
      <c r="V621" s="438" t="s">
        <v>33</v>
      </c>
      <c r="W621" s="323" t="s">
        <v>34</v>
      </c>
      <c r="X621" s="323" t="s">
        <v>35</v>
      </c>
      <c r="Y621" s="349" t="s">
        <v>363</v>
      </c>
      <c r="Z621" s="349" t="s">
        <v>364</v>
      </c>
      <c r="AB621" s="48"/>
    </row>
    <row r="622" spans="2:28" ht="60" customHeight="1">
      <c r="B622" s="366"/>
      <c r="C622" s="392"/>
      <c r="D622" s="90" t="s">
        <v>362</v>
      </c>
      <c r="E622" s="267" t="s">
        <v>3</v>
      </c>
      <c r="F622" s="90" t="s">
        <v>293</v>
      </c>
      <c r="G622" s="90" t="s">
        <v>362</v>
      </c>
      <c r="H622" s="195" t="s">
        <v>3</v>
      </c>
      <c r="I622" s="90" t="s">
        <v>293</v>
      </c>
      <c r="J622" s="90" t="s">
        <v>362</v>
      </c>
      <c r="K622" s="267" t="s">
        <v>3</v>
      </c>
      <c r="L622" s="90" t="s">
        <v>293</v>
      </c>
      <c r="M622" s="90" t="s">
        <v>362</v>
      </c>
      <c r="N622" s="267" t="s">
        <v>3</v>
      </c>
      <c r="O622" s="90" t="s">
        <v>293</v>
      </c>
      <c r="P622" s="90" t="s">
        <v>362</v>
      </c>
      <c r="Q622" s="267" t="s">
        <v>3</v>
      </c>
      <c r="R622" s="90" t="s">
        <v>293</v>
      </c>
      <c r="S622" s="90" t="s">
        <v>362</v>
      </c>
      <c r="T622" s="267" t="s">
        <v>3</v>
      </c>
      <c r="U622" s="90" t="s">
        <v>293</v>
      </c>
      <c r="V622" s="324"/>
      <c r="W622" s="324"/>
      <c r="X622" s="324"/>
      <c r="Y622" s="324"/>
      <c r="Z622" s="324"/>
      <c r="AB622" s="48"/>
    </row>
    <row r="623" spans="2:28" ht="30.75" customHeight="1">
      <c r="B623" s="195" t="s">
        <v>4</v>
      </c>
      <c r="C623" s="6" t="s">
        <v>5</v>
      </c>
      <c r="D623" s="6" t="s">
        <v>6</v>
      </c>
      <c r="E623" s="6" t="s">
        <v>79</v>
      </c>
      <c r="F623" s="6" t="s">
        <v>7</v>
      </c>
      <c r="G623" s="6" t="s">
        <v>8</v>
      </c>
      <c r="H623" s="6" t="s">
        <v>128</v>
      </c>
      <c r="I623" s="6" t="s">
        <v>129</v>
      </c>
      <c r="J623" s="6" t="s">
        <v>29</v>
      </c>
      <c r="K623" s="6" t="s">
        <v>130</v>
      </c>
      <c r="L623" s="6" t="s">
        <v>131</v>
      </c>
      <c r="M623" s="6" t="s">
        <v>30</v>
      </c>
      <c r="N623" s="6" t="s">
        <v>132</v>
      </c>
      <c r="O623" s="6" t="s">
        <v>133</v>
      </c>
      <c r="P623" s="6" t="s">
        <v>112</v>
      </c>
      <c r="Q623" s="6" t="s">
        <v>134</v>
      </c>
      <c r="R623" s="6" t="s">
        <v>135</v>
      </c>
      <c r="S623" s="6" t="s">
        <v>155</v>
      </c>
      <c r="T623" s="6" t="s">
        <v>156</v>
      </c>
      <c r="U623" s="6" t="s">
        <v>56</v>
      </c>
      <c r="V623" s="6" t="s">
        <v>300</v>
      </c>
      <c r="W623" s="6" t="s">
        <v>301</v>
      </c>
      <c r="X623" s="6" t="s">
        <v>302</v>
      </c>
      <c r="Y623" s="6" t="s">
        <v>69</v>
      </c>
      <c r="Z623" s="6" t="s">
        <v>328</v>
      </c>
      <c r="AB623" s="48"/>
    </row>
    <row r="624" spans="2:28" ht="30.75" customHeight="1">
      <c r="B624" s="321" t="s">
        <v>922</v>
      </c>
      <c r="C624" s="322"/>
      <c r="D624" s="322"/>
      <c r="E624" s="322"/>
      <c r="F624" s="322"/>
      <c r="G624" s="322"/>
      <c r="H624" s="322"/>
      <c r="I624" s="322"/>
      <c r="J624" s="322"/>
      <c r="K624" s="322"/>
      <c r="L624" s="322"/>
      <c r="M624" s="322"/>
      <c r="N624" s="322"/>
      <c r="O624" s="322"/>
      <c r="P624" s="322"/>
      <c r="Q624" s="322"/>
      <c r="R624" s="322"/>
      <c r="S624" s="322"/>
      <c r="T624" s="322"/>
      <c r="U624" s="322"/>
      <c r="V624" s="322"/>
      <c r="W624" s="322"/>
      <c r="X624" s="322"/>
      <c r="Y624" s="322"/>
      <c r="Z624" s="322"/>
      <c r="AB624" s="48"/>
    </row>
    <row r="625" spans="2:28" ht="30.75" customHeight="1">
      <c r="B625" s="321" t="s">
        <v>1020</v>
      </c>
      <c r="C625" s="322"/>
      <c r="D625" s="322"/>
      <c r="E625" s="322"/>
      <c r="F625" s="322"/>
      <c r="G625" s="322"/>
      <c r="H625" s="322"/>
      <c r="I625" s="322"/>
      <c r="J625" s="322"/>
      <c r="K625" s="322"/>
      <c r="L625" s="322"/>
      <c r="M625" s="322"/>
      <c r="N625" s="322"/>
      <c r="O625" s="322"/>
      <c r="P625" s="322"/>
      <c r="Q625" s="322"/>
      <c r="R625" s="322"/>
      <c r="S625" s="322"/>
      <c r="T625" s="322"/>
      <c r="U625" s="322"/>
      <c r="V625" s="322"/>
      <c r="W625" s="322"/>
      <c r="X625" s="322"/>
      <c r="Y625" s="322"/>
      <c r="Z625" s="322"/>
      <c r="AB625" s="48"/>
    </row>
    <row r="626" spans="2:28" ht="59.25" customHeight="1">
      <c r="B626" s="18" t="s">
        <v>375</v>
      </c>
      <c r="C626" s="18" t="s">
        <v>923</v>
      </c>
      <c r="D626" s="19">
        <f>D627+D628+D629</f>
        <v>0</v>
      </c>
      <c r="E626" s="19">
        <f>E627+E628+E629</f>
        <v>0</v>
      </c>
      <c r="F626" s="264">
        <v>0</v>
      </c>
      <c r="G626" s="19">
        <f>G627+G628+G629</f>
        <v>0</v>
      </c>
      <c r="H626" s="19">
        <f>H627+H628+H629</f>
        <v>0</v>
      </c>
      <c r="I626" s="264">
        <v>0</v>
      </c>
      <c r="J626" s="19">
        <f>J627+J628+J629</f>
        <v>1150</v>
      </c>
      <c r="K626" s="19">
        <f>K627+K628+K629</f>
        <v>1085.6</v>
      </c>
      <c r="L626" s="264">
        <f>K626/J626</f>
        <v>0.944</v>
      </c>
      <c r="M626" s="19">
        <f>M627+M628+M629</f>
        <v>14342</v>
      </c>
      <c r="N626" s="20">
        <f>N627+N628+N629</f>
        <v>14342</v>
      </c>
      <c r="O626" s="262">
        <f>N626/M626</f>
        <v>1</v>
      </c>
      <c r="P626" s="83">
        <f>P627+P628+P629</f>
        <v>0</v>
      </c>
      <c r="Q626" s="19">
        <f>Q627+Q628+Q629</f>
        <v>0</v>
      </c>
      <c r="R626" s="264">
        <v>0</v>
      </c>
      <c r="S626" s="68">
        <f aca="true" t="shared" si="98" ref="S626:T630">D626+G626+J626+M626+P626</f>
        <v>15492</v>
      </c>
      <c r="T626" s="68">
        <f t="shared" si="98"/>
        <v>15427.6</v>
      </c>
      <c r="U626" s="202">
        <f>T626/S626</f>
        <v>0.9958430157500646</v>
      </c>
      <c r="V626" s="35" t="s">
        <v>927</v>
      </c>
      <c r="W626" s="35" t="s">
        <v>43</v>
      </c>
      <c r="X626" s="36" t="s">
        <v>48</v>
      </c>
      <c r="Y626" s="36">
        <v>88.4</v>
      </c>
      <c r="Z626" s="36">
        <v>88.4</v>
      </c>
      <c r="AB626" s="48"/>
    </row>
    <row r="627" spans="2:28" ht="30.75" customHeight="1">
      <c r="B627" s="4" t="s">
        <v>305</v>
      </c>
      <c r="C627" s="2" t="s">
        <v>924</v>
      </c>
      <c r="D627" s="3">
        <v>0</v>
      </c>
      <c r="E627" s="3">
        <v>0</v>
      </c>
      <c r="F627" s="218">
        <v>0</v>
      </c>
      <c r="G627" s="3">
        <v>0</v>
      </c>
      <c r="H627" s="3">
        <v>0</v>
      </c>
      <c r="I627" s="218">
        <v>0</v>
      </c>
      <c r="J627" s="3">
        <v>0</v>
      </c>
      <c r="K627" s="3">
        <v>0</v>
      </c>
      <c r="L627" s="218">
        <v>0</v>
      </c>
      <c r="M627" s="3">
        <v>14342</v>
      </c>
      <c r="N627" s="8">
        <v>14342</v>
      </c>
      <c r="O627" s="262">
        <f>N627/M627</f>
        <v>1</v>
      </c>
      <c r="P627" s="82">
        <v>0</v>
      </c>
      <c r="Q627" s="3">
        <v>0</v>
      </c>
      <c r="R627" s="218">
        <v>0</v>
      </c>
      <c r="S627" s="67">
        <f t="shared" si="98"/>
        <v>14342</v>
      </c>
      <c r="T627" s="67">
        <f t="shared" si="98"/>
        <v>14342</v>
      </c>
      <c r="U627" s="202">
        <f>T627/S627</f>
        <v>1</v>
      </c>
      <c r="V627" s="35" t="s">
        <v>928</v>
      </c>
      <c r="W627" s="35" t="s">
        <v>81</v>
      </c>
      <c r="X627" s="36">
        <v>1</v>
      </c>
      <c r="Y627" s="36">
        <v>2</v>
      </c>
      <c r="Z627" s="36">
        <v>2</v>
      </c>
      <c r="AA627" s="275"/>
      <c r="AB627" s="48"/>
    </row>
    <row r="628" spans="2:28" ht="30.75" customHeight="1">
      <c r="B628" s="4" t="s">
        <v>307</v>
      </c>
      <c r="C628" s="2" t="s">
        <v>925</v>
      </c>
      <c r="D628" s="3">
        <v>0</v>
      </c>
      <c r="E628" s="3">
        <v>0</v>
      </c>
      <c r="F628" s="218">
        <v>0</v>
      </c>
      <c r="G628" s="3">
        <v>0</v>
      </c>
      <c r="H628" s="3">
        <v>0</v>
      </c>
      <c r="I628" s="218">
        <v>0</v>
      </c>
      <c r="J628" s="3">
        <v>1150</v>
      </c>
      <c r="K628" s="3">
        <v>1085.6</v>
      </c>
      <c r="L628" s="264">
        <f>K628/J628</f>
        <v>0.944</v>
      </c>
      <c r="M628" s="3">
        <v>0</v>
      </c>
      <c r="N628" s="8">
        <v>0</v>
      </c>
      <c r="O628" s="159">
        <v>0</v>
      </c>
      <c r="P628" s="82">
        <v>0</v>
      </c>
      <c r="Q628" s="3">
        <v>0</v>
      </c>
      <c r="R628" s="218">
        <v>0</v>
      </c>
      <c r="S628" s="67">
        <f t="shared" si="98"/>
        <v>1150</v>
      </c>
      <c r="T628" s="67">
        <f t="shared" si="98"/>
        <v>1085.6</v>
      </c>
      <c r="U628" s="202">
        <f>T628/S628</f>
        <v>0.944</v>
      </c>
      <c r="V628" s="35"/>
      <c r="W628" s="35"/>
      <c r="X628" s="36"/>
      <c r="Y628" s="36"/>
      <c r="Z628" s="36"/>
      <c r="AB628" s="48"/>
    </row>
    <row r="629" spans="2:28" ht="30.75" customHeight="1">
      <c r="B629" s="4" t="s">
        <v>308</v>
      </c>
      <c r="C629" s="2" t="s">
        <v>926</v>
      </c>
      <c r="D629" s="3">
        <v>0</v>
      </c>
      <c r="E629" s="3">
        <v>0</v>
      </c>
      <c r="F629" s="218">
        <v>0</v>
      </c>
      <c r="G629" s="3">
        <v>0</v>
      </c>
      <c r="H629" s="3">
        <v>0</v>
      </c>
      <c r="I629" s="218">
        <v>0</v>
      </c>
      <c r="J629" s="3">
        <v>0</v>
      </c>
      <c r="K629" s="3">
        <v>0</v>
      </c>
      <c r="L629" s="218">
        <v>0</v>
      </c>
      <c r="M629" s="3">
        <v>0</v>
      </c>
      <c r="N629" s="8">
        <v>0</v>
      </c>
      <c r="O629" s="159">
        <v>0</v>
      </c>
      <c r="P629" s="82">
        <v>0</v>
      </c>
      <c r="Q629" s="3">
        <v>0</v>
      </c>
      <c r="R629" s="218">
        <v>0</v>
      </c>
      <c r="S629" s="67">
        <f t="shared" si="98"/>
        <v>0</v>
      </c>
      <c r="T629" s="67">
        <f t="shared" si="98"/>
        <v>0</v>
      </c>
      <c r="U629" s="202">
        <v>0</v>
      </c>
      <c r="V629" s="35"/>
      <c r="W629" s="35"/>
      <c r="X629" s="36"/>
      <c r="Y629" s="36"/>
      <c r="Z629" s="36"/>
      <c r="AB629" s="48"/>
    </row>
    <row r="630" spans="2:28" ht="30.75" customHeight="1">
      <c r="B630" s="294" t="s">
        <v>153</v>
      </c>
      <c r="C630" s="294"/>
      <c r="D630" s="59">
        <f>D626</f>
        <v>0</v>
      </c>
      <c r="E630" s="59">
        <f>E626</f>
        <v>0</v>
      </c>
      <c r="F630" s="224">
        <v>0</v>
      </c>
      <c r="G630" s="59">
        <f>G626</f>
        <v>0</v>
      </c>
      <c r="H630" s="59">
        <f>H626</f>
        <v>0</v>
      </c>
      <c r="I630" s="224">
        <v>0</v>
      </c>
      <c r="J630" s="59">
        <f>J626</f>
        <v>1150</v>
      </c>
      <c r="K630" s="59">
        <f>K626</f>
        <v>1085.6</v>
      </c>
      <c r="L630" s="270">
        <f>K630/J630</f>
        <v>0.944</v>
      </c>
      <c r="M630" s="59">
        <f>M626</f>
        <v>14342</v>
      </c>
      <c r="N630" s="63">
        <f>N626</f>
        <v>14342</v>
      </c>
      <c r="O630" s="207">
        <f>N630/M630</f>
        <v>1</v>
      </c>
      <c r="P630" s="271">
        <f>P626</f>
        <v>0</v>
      </c>
      <c r="Q630" s="59">
        <f>Q626</f>
        <v>0</v>
      </c>
      <c r="R630" s="224">
        <v>0</v>
      </c>
      <c r="S630" s="74">
        <f t="shared" si="98"/>
        <v>15492</v>
      </c>
      <c r="T630" s="74">
        <f t="shared" si="98"/>
        <v>15427.6</v>
      </c>
      <c r="U630" s="224">
        <f>T630/S630</f>
        <v>0.9958430157500646</v>
      </c>
      <c r="V630" s="14"/>
      <c r="W630" s="14"/>
      <c r="X630" s="14"/>
      <c r="Y630" s="14"/>
      <c r="Z630" s="14"/>
      <c r="AB630" s="48"/>
    </row>
    <row r="631" spans="2:28" ht="30.75" customHeight="1">
      <c r="B631" s="321" t="s">
        <v>929</v>
      </c>
      <c r="C631" s="322"/>
      <c r="D631" s="322"/>
      <c r="E631" s="322"/>
      <c r="F631" s="322"/>
      <c r="G631" s="322"/>
      <c r="H631" s="322"/>
      <c r="I631" s="322"/>
      <c r="J631" s="322"/>
      <c r="K631" s="322"/>
      <c r="L631" s="322"/>
      <c r="M631" s="322"/>
      <c r="N631" s="322"/>
      <c r="O631" s="322"/>
      <c r="P631" s="322"/>
      <c r="Q631" s="322"/>
      <c r="R631" s="322"/>
      <c r="S631" s="322"/>
      <c r="T631" s="322"/>
      <c r="U631" s="322"/>
      <c r="V631" s="322"/>
      <c r="W631" s="322"/>
      <c r="X631" s="322"/>
      <c r="Y631" s="322"/>
      <c r="Z631" s="322"/>
      <c r="AB631" s="48"/>
    </row>
    <row r="632" spans="2:28" ht="47.25" customHeight="1">
      <c r="B632" s="18" t="s">
        <v>375</v>
      </c>
      <c r="C632" s="18" t="s">
        <v>930</v>
      </c>
      <c r="D632" s="19">
        <f>D633+D634</f>
        <v>0</v>
      </c>
      <c r="E632" s="19">
        <f>E633+E634</f>
        <v>0</v>
      </c>
      <c r="F632" s="264">
        <v>0</v>
      </c>
      <c r="G632" s="19">
        <f>G633+G634</f>
        <v>0</v>
      </c>
      <c r="H632" s="19">
        <f>H633+H634</f>
        <v>0</v>
      </c>
      <c r="I632" s="264">
        <v>0</v>
      </c>
      <c r="J632" s="19">
        <f>J633+J634</f>
        <v>0</v>
      </c>
      <c r="K632" s="19">
        <f>K633+K634</f>
        <v>0</v>
      </c>
      <c r="L632" s="264">
        <v>0</v>
      </c>
      <c r="M632" s="19">
        <f>M633+M634</f>
        <v>0</v>
      </c>
      <c r="N632" s="19">
        <f>N633+N634</f>
        <v>0</v>
      </c>
      <c r="O632" s="264">
        <v>0</v>
      </c>
      <c r="P632" s="19">
        <f>P633+P634</f>
        <v>0</v>
      </c>
      <c r="Q632" s="19">
        <f>Q633+Q634</f>
        <v>0</v>
      </c>
      <c r="R632" s="264">
        <v>0</v>
      </c>
      <c r="S632" s="68">
        <f>D632+G632+J632+M632+P632</f>
        <v>0</v>
      </c>
      <c r="T632" s="68">
        <f>E632+H632+K632+N632+Q632</f>
        <v>0</v>
      </c>
      <c r="U632" s="202">
        <v>0</v>
      </c>
      <c r="V632" s="35" t="s">
        <v>937</v>
      </c>
      <c r="W632" s="35" t="s">
        <v>43</v>
      </c>
      <c r="X632" s="36">
        <v>0</v>
      </c>
      <c r="Y632" s="36">
        <v>0.6</v>
      </c>
      <c r="Z632" s="36">
        <v>0</v>
      </c>
      <c r="AA632" s="275"/>
      <c r="AB632" s="48"/>
    </row>
    <row r="633" spans="2:28" ht="34.5" customHeight="1">
      <c r="B633" s="4" t="s">
        <v>305</v>
      </c>
      <c r="C633" s="2" t="s">
        <v>931</v>
      </c>
      <c r="D633" s="3">
        <v>0</v>
      </c>
      <c r="E633" s="3">
        <v>0</v>
      </c>
      <c r="F633" s="218">
        <v>0</v>
      </c>
      <c r="G633" s="3">
        <v>0</v>
      </c>
      <c r="H633" s="3">
        <v>0</v>
      </c>
      <c r="I633" s="218">
        <v>0</v>
      </c>
      <c r="J633" s="3">
        <v>0</v>
      </c>
      <c r="K633" s="3">
        <v>0</v>
      </c>
      <c r="L633" s="218">
        <v>0</v>
      </c>
      <c r="M633" s="3">
        <v>0</v>
      </c>
      <c r="N633" s="3">
        <v>0</v>
      </c>
      <c r="O633" s="218">
        <v>0</v>
      </c>
      <c r="P633" s="3">
        <v>0</v>
      </c>
      <c r="Q633" s="3">
        <v>0</v>
      </c>
      <c r="R633" s="218">
        <v>0</v>
      </c>
      <c r="S633" s="68">
        <f aca="true" t="shared" si="99" ref="S633:S638">D633+G633+J633+M633+P633</f>
        <v>0</v>
      </c>
      <c r="T633" s="68">
        <f aca="true" t="shared" si="100" ref="T633:T638">E633+H633+K633+N633+Q633</f>
        <v>0</v>
      </c>
      <c r="U633" s="202">
        <v>0</v>
      </c>
      <c r="V633" s="35" t="s">
        <v>938</v>
      </c>
      <c r="W633" s="35" t="s">
        <v>81</v>
      </c>
      <c r="X633" s="36" t="s">
        <v>48</v>
      </c>
      <c r="Y633" s="36">
        <v>0</v>
      </c>
      <c r="Z633" s="36">
        <v>0</v>
      </c>
      <c r="AB633" s="48"/>
    </row>
    <row r="634" spans="2:28" ht="48" customHeight="1">
      <c r="B634" s="4" t="s">
        <v>307</v>
      </c>
      <c r="C634" s="2" t="s">
        <v>932</v>
      </c>
      <c r="D634" s="3">
        <v>0</v>
      </c>
      <c r="E634" s="3">
        <v>0</v>
      </c>
      <c r="F634" s="218">
        <v>0</v>
      </c>
      <c r="G634" s="3">
        <v>0</v>
      </c>
      <c r="H634" s="3">
        <v>0</v>
      </c>
      <c r="I634" s="218">
        <v>0</v>
      </c>
      <c r="J634" s="3">
        <v>0</v>
      </c>
      <c r="K634" s="3">
        <v>0</v>
      </c>
      <c r="L634" s="218">
        <v>0</v>
      </c>
      <c r="M634" s="3">
        <v>0</v>
      </c>
      <c r="N634" s="3">
        <v>0</v>
      </c>
      <c r="O634" s="218">
        <v>0</v>
      </c>
      <c r="P634" s="3">
        <v>0</v>
      </c>
      <c r="Q634" s="3">
        <v>0</v>
      </c>
      <c r="R634" s="218">
        <v>0</v>
      </c>
      <c r="S634" s="68">
        <f t="shared" si="99"/>
        <v>0</v>
      </c>
      <c r="T634" s="68">
        <f t="shared" si="100"/>
        <v>0</v>
      </c>
      <c r="U634" s="202">
        <v>0</v>
      </c>
      <c r="V634" s="35" t="s">
        <v>939</v>
      </c>
      <c r="W634" s="35" t="s">
        <v>81</v>
      </c>
      <c r="X634" s="36">
        <v>0</v>
      </c>
      <c r="Y634" s="36">
        <v>0</v>
      </c>
      <c r="Z634" s="36">
        <v>0</v>
      </c>
      <c r="AA634" s="275"/>
      <c r="AB634" s="48"/>
    </row>
    <row r="635" spans="2:28" ht="44.25" customHeight="1">
      <c r="B635" s="18" t="s">
        <v>383</v>
      </c>
      <c r="C635" s="18" t="s">
        <v>933</v>
      </c>
      <c r="D635" s="19">
        <f>D636+D637+D638</f>
        <v>0</v>
      </c>
      <c r="E635" s="19">
        <f>E636+E637+E638</f>
        <v>0</v>
      </c>
      <c r="F635" s="218">
        <v>0</v>
      </c>
      <c r="G635" s="19">
        <f>G636+G637+G638</f>
        <v>0</v>
      </c>
      <c r="H635" s="19">
        <f>H636+H637+H638</f>
        <v>0</v>
      </c>
      <c r="I635" s="218">
        <v>0</v>
      </c>
      <c r="J635" s="19">
        <f>J636+J637+J638</f>
        <v>0</v>
      </c>
      <c r="K635" s="19">
        <f>K636+K637+K638</f>
        <v>0</v>
      </c>
      <c r="L635" s="218">
        <v>0</v>
      </c>
      <c r="M635" s="19">
        <f>M636+M637+M638</f>
        <v>0</v>
      </c>
      <c r="N635" s="19">
        <f>N636+N637+N638</f>
        <v>0</v>
      </c>
      <c r="O635" s="218">
        <v>0</v>
      </c>
      <c r="P635" s="19">
        <f>P636+P637+P638</f>
        <v>0</v>
      </c>
      <c r="Q635" s="19">
        <f>Q636+Q637+Q638</f>
        <v>0</v>
      </c>
      <c r="R635" s="218">
        <v>0</v>
      </c>
      <c r="S635" s="68">
        <f t="shared" si="99"/>
        <v>0</v>
      </c>
      <c r="T635" s="68">
        <f t="shared" si="100"/>
        <v>0</v>
      </c>
      <c r="U635" s="202">
        <v>0</v>
      </c>
      <c r="V635" s="35" t="s">
        <v>48</v>
      </c>
      <c r="W635" s="35" t="s">
        <v>48</v>
      </c>
      <c r="X635" s="35" t="s">
        <v>48</v>
      </c>
      <c r="Y635" s="35" t="s">
        <v>48</v>
      </c>
      <c r="Z635" s="35" t="s">
        <v>48</v>
      </c>
      <c r="AB635" s="48"/>
    </row>
    <row r="636" spans="2:28" ht="30.75" customHeight="1">
      <c r="B636" s="4" t="s">
        <v>347</v>
      </c>
      <c r="C636" s="2" t="s">
        <v>934</v>
      </c>
      <c r="D636" s="3">
        <v>0</v>
      </c>
      <c r="E636" s="3">
        <v>0</v>
      </c>
      <c r="F636" s="218">
        <v>0</v>
      </c>
      <c r="G636" s="3">
        <v>0</v>
      </c>
      <c r="H636" s="3">
        <v>0</v>
      </c>
      <c r="I636" s="218">
        <v>0</v>
      </c>
      <c r="J636" s="3">
        <v>0</v>
      </c>
      <c r="K636" s="3">
        <v>0</v>
      </c>
      <c r="L636" s="218">
        <v>0</v>
      </c>
      <c r="M636" s="3">
        <v>0</v>
      </c>
      <c r="N636" s="3">
        <v>0</v>
      </c>
      <c r="O636" s="218">
        <v>0</v>
      </c>
      <c r="P636" s="3">
        <v>0</v>
      </c>
      <c r="Q636" s="3">
        <v>0</v>
      </c>
      <c r="R636" s="218">
        <v>0</v>
      </c>
      <c r="S636" s="68">
        <f t="shared" si="99"/>
        <v>0</v>
      </c>
      <c r="T636" s="68">
        <f t="shared" si="100"/>
        <v>0</v>
      </c>
      <c r="U636" s="202">
        <v>0</v>
      </c>
      <c r="V636" s="35" t="s">
        <v>48</v>
      </c>
      <c r="W636" s="35" t="s">
        <v>48</v>
      </c>
      <c r="X636" s="35" t="s">
        <v>48</v>
      </c>
      <c r="Y636" s="35" t="s">
        <v>48</v>
      </c>
      <c r="Z636" s="35" t="s">
        <v>48</v>
      </c>
      <c r="AB636" s="48"/>
    </row>
    <row r="637" spans="2:28" ht="30.75" customHeight="1">
      <c r="B637" s="4" t="s">
        <v>417</v>
      </c>
      <c r="C637" s="2" t="s">
        <v>935</v>
      </c>
      <c r="D637" s="3">
        <v>0</v>
      </c>
      <c r="E637" s="3">
        <v>0</v>
      </c>
      <c r="F637" s="218">
        <v>0</v>
      </c>
      <c r="G637" s="3">
        <v>0</v>
      </c>
      <c r="H637" s="3">
        <v>0</v>
      </c>
      <c r="I637" s="218">
        <v>0</v>
      </c>
      <c r="J637" s="3">
        <v>0</v>
      </c>
      <c r="K637" s="3">
        <v>0</v>
      </c>
      <c r="L637" s="218">
        <v>0</v>
      </c>
      <c r="M637" s="3">
        <v>0</v>
      </c>
      <c r="N637" s="3">
        <v>0</v>
      </c>
      <c r="O637" s="218">
        <v>0</v>
      </c>
      <c r="P637" s="3">
        <v>0</v>
      </c>
      <c r="Q637" s="3">
        <v>0</v>
      </c>
      <c r="R637" s="218">
        <v>0</v>
      </c>
      <c r="S637" s="68">
        <f t="shared" si="99"/>
        <v>0</v>
      </c>
      <c r="T637" s="68">
        <f t="shared" si="100"/>
        <v>0</v>
      </c>
      <c r="U637" s="202">
        <v>0</v>
      </c>
      <c r="V637" s="35" t="s">
        <v>48</v>
      </c>
      <c r="W637" s="35" t="s">
        <v>48</v>
      </c>
      <c r="X637" s="35" t="s">
        <v>48</v>
      </c>
      <c r="Y637" s="35" t="s">
        <v>48</v>
      </c>
      <c r="Z637" s="35" t="s">
        <v>48</v>
      </c>
      <c r="AB637" s="48"/>
    </row>
    <row r="638" spans="2:28" ht="30.75" customHeight="1">
      <c r="B638" s="4" t="s">
        <v>495</v>
      </c>
      <c r="C638" s="2" t="s">
        <v>936</v>
      </c>
      <c r="D638" s="3">
        <v>0</v>
      </c>
      <c r="E638" s="3">
        <v>0</v>
      </c>
      <c r="F638" s="218">
        <v>0</v>
      </c>
      <c r="G638" s="3">
        <v>0</v>
      </c>
      <c r="H638" s="3">
        <v>0</v>
      </c>
      <c r="I638" s="218">
        <v>0</v>
      </c>
      <c r="J638" s="3">
        <v>0</v>
      </c>
      <c r="K638" s="3">
        <v>0</v>
      </c>
      <c r="L638" s="218">
        <v>0</v>
      </c>
      <c r="M638" s="3">
        <v>0</v>
      </c>
      <c r="N638" s="3">
        <v>0</v>
      </c>
      <c r="O638" s="218">
        <v>0</v>
      </c>
      <c r="P638" s="3">
        <v>0</v>
      </c>
      <c r="Q638" s="3">
        <v>0</v>
      </c>
      <c r="R638" s="218">
        <v>0</v>
      </c>
      <c r="S638" s="68">
        <f t="shared" si="99"/>
        <v>0</v>
      </c>
      <c r="T638" s="68">
        <f t="shared" si="100"/>
        <v>0</v>
      </c>
      <c r="U638" s="202">
        <v>0</v>
      </c>
      <c r="V638" s="35" t="s">
        <v>48</v>
      </c>
      <c r="W638" s="35" t="s">
        <v>48</v>
      </c>
      <c r="X638" s="35" t="s">
        <v>48</v>
      </c>
      <c r="Y638" s="35" t="s">
        <v>48</v>
      </c>
      <c r="Z638" s="35" t="s">
        <v>48</v>
      </c>
      <c r="AB638" s="48"/>
    </row>
    <row r="639" spans="2:28" ht="30.75" customHeight="1">
      <c r="B639" s="294" t="s">
        <v>158</v>
      </c>
      <c r="C639" s="294"/>
      <c r="D639" s="59">
        <f>D632+D635</f>
        <v>0</v>
      </c>
      <c r="E639" s="59">
        <f>E632+E635</f>
        <v>0</v>
      </c>
      <c r="F639" s="224">
        <v>0</v>
      </c>
      <c r="G639" s="59">
        <f>G632+G635</f>
        <v>0</v>
      </c>
      <c r="H639" s="59">
        <f>H632+H635</f>
        <v>0</v>
      </c>
      <c r="I639" s="224">
        <v>0</v>
      </c>
      <c r="J639" s="59">
        <f>J632+J635</f>
        <v>0</v>
      </c>
      <c r="K639" s="59">
        <f>K632+K635</f>
        <v>0</v>
      </c>
      <c r="L639" s="224">
        <v>0</v>
      </c>
      <c r="M639" s="59">
        <f>M632+M635</f>
        <v>0</v>
      </c>
      <c r="N639" s="59">
        <f>N632+N635</f>
        <v>0</v>
      </c>
      <c r="O639" s="224">
        <v>0</v>
      </c>
      <c r="P639" s="59">
        <f>P632+P635</f>
        <v>0</v>
      </c>
      <c r="Q639" s="59">
        <f>Q632+Q635</f>
        <v>0</v>
      </c>
      <c r="R639" s="224">
        <v>0</v>
      </c>
      <c r="S639" s="74">
        <f>D639+G639+J639+M639+P639</f>
        <v>0</v>
      </c>
      <c r="T639" s="74">
        <f>E639+H639+K639+N639+Q639</f>
        <v>0</v>
      </c>
      <c r="U639" s="224">
        <v>0</v>
      </c>
      <c r="V639" s="35" t="s">
        <v>48</v>
      </c>
      <c r="W639" s="35" t="s">
        <v>48</v>
      </c>
      <c r="X639" s="35" t="s">
        <v>48</v>
      </c>
      <c r="Y639" s="35" t="s">
        <v>48</v>
      </c>
      <c r="Z639" s="35" t="s">
        <v>48</v>
      </c>
      <c r="AB639" s="48"/>
    </row>
    <row r="640" spans="2:28" ht="30.75" customHeight="1">
      <c r="B640" s="321" t="s">
        <v>940</v>
      </c>
      <c r="C640" s="322"/>
      <c r="D640" s="322"/>
      <c r="E640" s="322"/>
      <c r="F640" s="322"/>
      <c r="G640" s="322"/>
      <c r="H640" s="322"/>
      <c r="I640" s="322"/>
      <c r="J640" s="322"/>
      <c r="K640" s="322"/>
      <c r="L640" s="322"/>
      <c r="M640" s="322"/>
      <c r="N640" s="322"/>
      <c r="O640" s="322"/>
      <c r="P640" s="322"/>
      <c r="Q640" s="322"/>
      <c r="R640" s="322"/>
      <c r="S640" s="322"/>
      <c r="T640" s="322"/>
      <c r="U640" s="322"/>
      <c r="V640" s="322"/>
      <c r="W640" s="322"/>
      <c r="X640" s="322"/>
      <c r="Y640" s="322"/>
      <c r="Z640" s="322"/>
      <c r="AB640" s="48"/>
    </row>
    <row r="641" spans="2:28" ht="61.5" customHeight="1">
      <c r="B641" s="18" t="s">
        <v>375</v>
      </c>
      <c r="C641" s="18" t="s">
        <v>941</v>
      </c>
      <c r="D641" s="19">
        <f>D642+D643+D644</f>
        <v>0</v>
      </c>
      <c r="E641" s="19">
        <f>E642+E643+E644</f>
        <v>0</v>
      </c>
      <c r="F641" s="264">
        <v>0</v>
      </c>
      <c r="G641" s="19">
        <f>G642+G643+G644</f>
        <v>0</v>
      </c>
      <c r="H641" s="19">
        <f>H642+H643+H644</f>
        <v>0</v>
      </c>
      <c r="I641" s="264">
        <v>0</v>
      </c>
      <c r="J641" s="19">
        <f>J642+J643+J644</f>
        <v>0</v>
      </c>
      <c r="K641" s="19">
        <f>K642+K643+K644</f>
        <v>0</v>
      </c>
      <c r="L641" s="264">
        <v>0</v>
      </c>
      <c r="M641" s="19">
        <f>M642+M643+M644</f>
        <v>0</v>
      </c>
      <c r="N641" s="19">
        <f>N642+N643+N644</f>
        <v>0</v>
      </c>
      <c r="O641" s="264">
        <v>0</v>
      </c>
      <c r="P641" s="19">
        <f>P642+P643+P644</f>
        <v>0</v>
      </c>
      <c r="Q641" s="19">
        <f>Q642+Q643+Q644</f>
        <v>0</v>
      </c>
      <c r="R641" s="264">
        <v>0</v>
      </c>
      <c r="S641" s="68">
        <f>D641+G641+J641+M641+P641</f>
        <v>0</v>
      </c>
      <c r="T641" s="68">
        <f>E641+H641+K641+N641+Q641</f>
        <v>0</v>
      </c>
      <c r="U641" s="202">
        <v>0</v>
      </c>
      <c r="V641" s="35" t="s">
        <v>950</v>
      </c>
      <c r="W641" s="35" t="s">
        <v>81</v>
      </c>
      <c r="X641" s="36">
        <v>1</v>
      </c>
      <c r="Y641" s="36">
        <v>0</v>
      </c>
      <c r="Z641" s="36">
        <v>0</v>
      </c>
      <c r="AA641" s="275"/>
      <c r="AB641" s="48"/>
    </row>
    <row r="642" spans="2:28" ht="48.75" customHeight="1">
      <c r="B642" s="4" t="s">
        <v>305</v>
      </c>
      <c r="C642" s="2" t="s">
        <v>942</v>
      </c>
      <c r="D642" s="3">
        <v>0</v>
      </c>
      <c r="E642" s="3">
        <v>0</v>
      </c>
      <c r="F642" s="218">
        <v>0</v>
      </c>
      <c r="G642" s="3">
        <v>0</v>
      </c>
      <c r="H642" s="3">
        <v>0</v>
      </c>
      <c r="I642" s="218">
        <v>0</v>
      </c>
      <c r="J642" s="3">
        <v>0</v>
      </c>
      <c r="K642" s="3">
        <v>0</v>
      </c>
      <c r="L642" s="218">
        <v>0</v>
      </c>
      <c r="M642" s="3">
        <v>0</v>
      </c>
      <c r="N642" s="3">
        <v>0</v>
      </c>
      <c r="O642" s="218">
        <v>0</v>
      </c>
      <c r="P642" s="3">
        <v>0</v>
      </c>
      <c r="Q642" s="3">
        <v>0</v>
      </c>
      <c r="R642" s="218">
        <v>0</v>
      </c>
      <c r="S642" s="68">
        <f aca="true" t="shared" si="101" ref="S642:S649">D642+G642+J642+M642+P642</f>
        <v>0</v>
      </c>
      <c r="T642" s="68">
        <f aca="true" t="shared" si="102" ref="T642:T649">E642+H642+K642+N642+Q642</f>
        <v>0</v>
      </c>
      <c r="U642" s="202">
        <v>0</v>
      </c>
      <c r="V642" s="35" t="s">
        <v>951</v>
      </c>
      <c r="W642" s="35" t="s">
        <v>486</v>
      </c>
      <c r="X642" s="36">
        <v>10</v>
      </c>
      <c r="Y642" s="36">
        <v>10</v>
      </c>
      <c r="Z642" s="36">
        <v>10</v>
      </c>
      <c r="AA642" s="275"/>
      <c r="AB642" s="48"/>
    </row>
    <row r="643" spans="2:28" ht="81" customHeight="1">
      <c r="B643" s="4" t="s">
        <v>307</v>
      </c>
      <c r="C643" s="2" t="s">
        <v>943</v>
      </c>
      <c r="D643" s="3">
        <v>0</v>
      </c>
      <c r="E643" s="3">
        <v>0</v>
      </c>
      <c r="F643" s="218">
        <v>0</v>
      </c>
      <c r="G643" s="3">
        <v>0</v>
      </c>
      <c r="H643" s="3">
        <v>0</v>
      </c>
      <c r="I643" s="218">
        <v>0</v>
      </c>
      <c r="J643" s="3">
        <v>0</v>
      </c>
      <c r="K643" s="3">
        <v>0</v>
      </c>
      <c r="L643" s="218">
        <v>0</v>
      </c>
      <c r="M643" s="3">
        <v>0</v>
      </c>
      <c r="N643" s="3">
        <v>0</v>
      </c>
      <c r="O643" s="218">
        <v>0</v>
      </c>
      <c r="P643" s="3">
        <v>0</v>
      </c>
      <c r="Q643" s="3">
        <v>0</v>
      </c>
      <c r="R643" s="218">
        <v>0</v>
      </c>
      <c r="S643" s="68">
        <f t="shared" si="101"/>
        <v>0</v>
      </c>
      <c r="T643" s="68">
        <f t="shared" si="102"/>
        <v>0</v>
      </c>
      <c r="U643" s="202">
        <v>0</v>
      </c>
      <c r="V643" s="35" t="s">
        <v>952</v>
      </c>
      <c r="W643" s="35" t="s">
        <v>43</v>
      </c>
      <c r="X643" s="36">
        <v>0</v>
      </c>
      <c r="Y643" s="36">
        <v>0</v>
      </c>
      <c r="Z643" s="36">
        <v>0</v>
      </c>
      <c r="AA643" s="275"/>
      <c r="AB643" s="48"/>
    </row>
    <row r="644" spans="2:28" ht="66.75" customHeight="1">
      <c r="B644" s="4" t="s">
        <v>308</v>
      </c>
      <c r="C644" s="2" t="s">
        <v>944</v>
      </c>
      <c r="D644" s="3">
        <v>0</v>
      </c>
      <c r="E644" s="3">
        <v>0</v>
      </c>
      <c r="F644" s="218">
        <v>0</v>
      </c>
      <c r="G644" s="3">
        <v>0</v>
      </c>
      <c r="H644" s="3">
        <v>0</v>
      </c>
      <c r="I644" s="218">
        <v>0</v>
      </c>
      <c r="J644" s="3">
        <v>0</v>
      </c>
      <c r="K644" s="3">
        <v>0</v>
      </c>
      <c r="L644" s="218">
        <v>0</v>
      </c>
      <c r="M644" s="3">
        <v>0</v>
      </c>
      <c r="N644" s="3">
        <v>0</v>
      </c>
      <c r="O644" s="218">
        <v>0</v>
      </c>
      <c r="P644" s="3">
        <v>0</v>
      </c>
      <c r="Q644" s="3">
        <v>0</v>
      </c>
      <c r="R644" s="218">
        <v>0</v>
      </c>
      <c r="S644" s="68">
        <f t="shared" si="101"/>
        <v>0</v>
      </c>
      <c r="T644" s="68">
        <f t="shared" si="102"/>
        <v>0</v>
      </c>
      <c r="U644" s="202">
        <v>0</v>
      </c>
      <c r="V644" s="35" t="s">
        <v>953</v>
      </c>
      <c r="W644" s="35" t="s">
        <v>43</v>
      </c>
      <c r="X644" s="36">
        <v>100</v>
      </c>
      <c r="Y644" s="36">
        <v>100</v>
      </c>
      <c r="Z644" s="36">
        <v>100</v>
      </c>
      <c r="AA644" s="275"/>
      <c r="AB644" s="48"/>
    </row>
    <row r="645" spans="2:28" ht="30.75" customHeight="1">
      <c r="B645" s="18" t="s">
        <v>383</v>
      </c>
      <c r="C645" s="18" t="s">
        <v>945</v>
      </c>
      <c r="D645" s="19">
        <f>D646+D647</f>
        <v>0</v>
      </c>
      <c r="E645" s="19">
        <f>E646+E647</f>
        <v>0</v>
      </c>
      <c r="F645" s="218">
        <v>0</v>
      </c>
      <c r="G645" s="19">
        <f>G646+G647</f>
        <v>0</v>
      </c>
      <c r="H645" s="19">
        <f>H646+H647</f>
        <v>0</v>
      </c>
      <c r="I645" s="218">
        <v>0</v>
      </c>
      <c r="J645" s="19">
        <f>J646+J647</f>
        <v>120</v>
      </c>
      <c r="K645" s="19">
        <f>K646+K647</f>
        <v>120</v>
      </c>
      <c r="L645" s="218">
        <f>K645/J645</f>
        <v>1</v>
      </c>
      <c r="M645" s="19">
        <f>M646+M647</f>
        <v>0</v>
      </c>
      <c r="N645" s="19">
        <f>N646+N647</f>
        <v>0</v>
      </c>
      <c r="O645" s="218">
        <v>0</v>
      </c>
      <c r="P645" s="19">
        <f>P646+P647</f>
        <v>0</v>
      </c>
      <c r="Q645" s="19">
        <f>Q646+Q647</f>
        <v>0</v>
      </c>
      <c r="R645" s="218">
        <v>0</v>
      </c>
      <c r="S645" s="68">
        <f t="shared" si="101"/>
        <v>120</v>
      </c>
      <c r="T645" s="68">
        <f t="shared" si="102"/>
        <v>120</v>
      </c>
      <c r="U645" s="202">
        <v>0</v>
      </c>
      <c r="V645" s="35" t="s">
        <v>954</v>
      </c>
      <c r="W645" s="35" t="s">
        <v>955</v>
      </c>
      <c r="X645" s="36">
        <v>1063</v>
      </c>
      <c r="Y645" s="36">
        <v>957.54</v>
      </c>
      <c r="Z645" s="36">
        <v>1500</v>
      </c>
      <c r="AA645" s="275"/>
      <c r="AB645" s="48"/>
    </row>
    <row r="646" spans="2:28" ht="30.75" customHeight="1">
      <c r="B646" s="4" t="s">
        <v>347</v>
      </c>
      <c r="C646" s="2" t="s">
        <v>946</v>
      </c>
      <c r="D646" s="3">
        <v>0</v>
      </c>
      <c r="E646" s="3">
        <v>0</v>
      </c>
      <c r="F646" s="218">
        <v>0</v>
      </c>
      <c r="G646" s="3">
        <v>0</v>
      </c>
      <c r="H646" s="3">
        <v>0</v>
      </c>
      <c r="I646" s="218">
        <v>0</v>
      </c>
      <c r="J646" s="3">
        <v>0</v>
      </c>
      <c r="K646" s="3">
        <v>0</v>
      </c>
      <c r="L646" s="218">
        <v>0</v>
      </c>
      <c r="M646" s="3">
        <v>0</v>
      </c>
      <c r="N646" s="3">
        <v>0</v>
      </c>
      <c r="O646" s="218">
        <v>0</v>
      </c>
      <c r="P646" s="3">
        <v>0</v>
      </c>
      <c r="Q646" s="3">
        <v>0</v>
      </c>
      <c r="R646" s="218">
        <v>0</v>
      </c>
      <c r="S646" s="68">
        <f t="shared" si="101"/>
        <v>0</v>
      </c>
      <c r="T646" s="68">
        <f t="shared" si="102"/>
        <v>0</v>
      </c>
      <c r="U646" s="202">
        <v>0</v>
      </c>
      <c r="V646" s="35" t="s">
        <v>48</v>
      </c>
      <c r="W646" s="35" t="s">
        <v>48</v>
      </c>
      <c r="X646" s="35" t="s">
        <v>48</v>
      </c>
      <c r="Y646" s="35" t="s">
        <v>48</v>
      </c>
      <c r="Z646" s="35" t="s">
        <v>48</v>
      </c>
      <c r="AB646" s="48"/>
    </row>
    <row r="647" spans="2:28" ht="30.75" customHeight="1">
      <c r="B647" s="4" t="s">
        <v>417</v>
      </c>
      <c r="C647" s="2" t="s">
        <v>947</v>
      </c>
      <c r="D647" s="3">
        <v>0</v>
      </c>
      <c r="E647" s="3">
        <v>0</v>
      </c>
      <c r="F647" s="218">
        <v>0</v>
      </c>
      <c r="G647" s="3">
        <v>0</v>
      </c>
      <c r="H647" s="3">
        <v>0</v>
      </c>
      <c r="I647" s="218">
        <v>0</v>
      </c>
      <c r="J647" s="3">
        <v>120</v>
      </c>
      <c r="K647" s="3">
        <v>120</v>
      </c>
      <c r="L647" s="218">
        <f>K647/J647</f>
        <v>1</v>
      </c>
      <c r="M647" s="3">
        <v>0</v>
      </c>
      <c r="N647" s="3">
        <v>0</v>
      </c>
      <c r="O647" s="218">
        <v>0</v>
      </c>
      <c r="P647" s="3">
        <v>0</v>
      </c>
      <c r="Q647" s="3">
        <v>0</v>
      </c>
      <c r="R647" s="218">
        <v>0</v>
      </c>
      <c r="S647" s="68">
        <f t="shared" si="101"/>
        <v>120</v>
      </c>
      <c r="T647" s="68">
        <f t="shared" si="102"/>
        <v>120</v>
      </c>
      <c r="U647" s="202">
        <v>0</v>
      </c>
      <c r="V647" s="35" t="s">
        <v>48</v>
      </c>
      <c r="W647" s="35" t="s">
        <v>48</v>
      </c>
      <c r="X647" s="35" t="s">
        <v>48</v>
      </c>
      <c r="Y647" s="35" t="s">
        <v>48</v>
      </c>
      <c r="Z647" s="35" t="s">
        <v>48</v>
      </c>
      <c r="AB647" s="48"/>
    </row>
    <row r="648" spans="2:28" ht="50.25" customHeight="1">
      <c r="B648" s="18" t="s">
        <v>384</v>
      </c>
      <c r="C648" s="18" t="s">
        <v>948</v>
      </c>
      <c r="D648" s="19">
        <f>D649</f>
        <v>0</v>
      </c>
      <c r="E648" s="19">
        <f>E649</f>
        <v>0</v>
      </c>
      <c r="F648" s="218">
        <v>0</v>
      </c>
      <c r="G648" s="19">
        <f>G649</f>
        <v>0</v>
      </c>
      <c r="H648" s="19">
        <f>H649</f>
        <v>0</v>
      </c>
      <c r="I648" s="218">
        <v>0</v>
      </c>
      <c r="J648" s="19">
        <f>J649</f>
        <v>476</v>
      </c>
      <c r="K648" s="19">
        <f>K649</f>
        <v>61.8</v>
      </c>
      <c r="L648" s="218">
        <f>K648/J648</f>
        <v>0.12983193277310923</v>
      </c>
      <c r="M648" s="19">
        <f>M649</f>
        <v>0</v>
      </c>
      <c r="N648" s="19">
        <f>N649</f>
        <v>0</v>
      </c>
      <c r="O648" s="218">
        <v>0</v>
      </c>
      <c r="P648" s="19">
        <f>P649</f>
        <v>0</v>
      </c>
      <c r="Q648" s="19">
        <f>Q649</f>
        <v>0</v>
      </c>
      <c r="R648" s="218">
        <v>0</v>
      </c>
      <c r="S648" s="68">
        <f t="shared" si="101"/>
        <v>476</v>
      </c>
      <c r="T648" s="68">
        <f t="shared" si="102"/>
        <v>61.8</v>
      </c>
      <c r="U648" s="202">
        <v>0</v>
      </c>
      <c r="V648" s="35" t="s">
        <v>48</v>
      </c>
      <c r="W648" s="35" t="s">
        <v>48</v>
      </c>
      <c r="X648" s="35" t="s">
        <v>48</v>
      </c>
      <c r="Y648" s="35" t="s">
        <v>48</v>
      </c>
      <c r="Z648" s="35" t="s">
        <v>48</v>
      </c>
      <c r="AB648" s="48"/>
    </row>
    <row r="649" spans="2:28" ht="46.5" customHeight="1">
      <c r="B649" s="4" t="s">
        <v>420</v>
      </c>
      <c r="C649" s="2" t="s">
        <v>949</v>
      </c>
      <c r="D649" s="3">
        <v>0</v>
      </c>
      <c r="E649" s="3">
        <v>0</v>
      </c>
      <c r="F649" s="218">
        <v>0</v>
      </c>
      <c r="G649" s="3">
        <v>0</v>
      </c>
      <c r="H649" s="3">
        <v>0</v>
      </c>
      <c r="I649" s="218">
        <v>0</v>
      </c>
      <c r="J649" s="3">
        <v>476</v>
      </c>
      <c r="K649" s="3">
        <v>61.8</v>
      </c>
      <c r="L649" s="218">
        <f>K649/J649</f>
        <v>0.12983193277310923</v>
      </c>
      <c r="M649" s="3">
        <v>0</v>
      </c>
      <c r="N649" s="3">
        <v>0</v>
      </c>
      <c r="O649" s="218">
        <v>0</v>
      </c>
      <c r="P649" s="3">
        <v>0</v>
      </c>
      <c r="Q649" s="3">
        <v>0</v>
      </c>
      <c r="R649" s="218">
        <v>0</v>
      </c>
      <c r="S649" s="68">
        <f t="shared" si="101"/>
        <v>476</v>
      </c>
      <c r="T649" s="68">
        <f t="shared" si="102"/>
        <v>61.8</v>
      </c>
      <c r="U649" s="202">
        <v>0</v>
      </c>
      <c r="V649" s="35" t="s">
        <v>48</v>
      </c>
      <c r="W649" s="35" t="s">
        <v>48</v>
      </c>
      <c r="X649" s="35" t="s">
        <v>48</v>
      </c>
      <c r="Y649" s="35" t="s">
        <v>48</v>
      </c>
      <c r="Z649" s="35" t="s">
        <v>48</v>
      </c>
      <c r="AB649" s="48"/>
    </row>
    <row r="650" spans="2:28" ht="30.75" customHeight="1">
      <c r="B650" s="294" t="s">
        <v>159</v>
      </c>
      <c r="C650" s="294"/>
      <c r="D650" s="59">
        <f>D641+D645+D648</f>
        <v>0</v>
      </c>
      <c r="E650" s="59">
        <f>E641+E645+E648</f>
        <v>0</v>
      </c>
      <c r="F650" s="224">
        <v>0</v>
      </c>
      <c r="G650" s="59">
        <f>G641+G645+G648</f>
        <v>0</v>
      </c>
      <c r="H650" s="59">
        <f>H641+H645+H648</f>
        <v>0</v>
      </c>
      <c r="I650" s="224">
        <v>0</v>
      </c>
      <c r="J650" s="59">
        <f>J641+J645+J648</f>
        <v>596</v>
      </c>
      <c r="K650" s="59">
        <f>K641+K645+K648</f>
        <v>181.8</v>
      </c>
      <c r="L650" s="224">
        <f>K650/J650</f>
        <v>0.3050335570469799</v>
      </c>
      <c r="M650" s="59">
        <f>M641+M645+M648</f>
        <v>0</v>
      </c>
      <c r="N650" s="59">
        <f>N641+N645+N648</f>
        <v>0</v>
      </c>
      <c r="O650" s="224">
        <v>0</v>
      </c>
      <c r="P650" s="59">
        <f>P641+P645+P648</f>
        <v>0</v>
      </c>
      <c r="Q650" s="59">
        <f>Q641+Q645+Q648</f>
        <v>0</v>
      </c>
      <c r="R650" s="224">
        <v>0</v>
      </c>
      <c r="S650" s="74">
        <f>D650+G650+J650+M650+P650</f>
        <v>596</v>
      </c>
      <c r="T650" s="74">
        <f>E650+H650+K650+N650+Q650</f>
        <v>181.8</v>
      </c>
      <c r="U650" s="224">
        <f>T650/S650</f>
        <v>0.3050335570469799</v>
      </c>
      <c r="V650" s="35" t="s">
        <v>48</v>
      </c>
      <c r="W650" s="35" t="s">
        <v>48</v>
      </c>
      <c r="X650" s="35" t="s">
        <v>48</v>
      </c>
      <c r="Y650" s="35" t="s">
        <v>48</v>
      </c>
      <c r="Z650" s="35" t="s">
        <v>48</v>
      </c>
      <c r="AB650" s="48"/>
    </row>
    <row r="651" spans="2:28" ht="30.75" customHeight="1">
      <c r="B651" s="321" t="s">
        <v>956</v>
      </c>
      <c r="C651" s="322"/>
      <c r="D651" s="322"/>
      <c r="E651" s="322"/>
      <c r="F651" s="322"/>
      <c r="G651" s="322"/>
      <c r="H651" s="322"/>
      <c r="I651" s="322"/>
      <c r="J651" s="322"/>
      <c r="K651" s="322"/>
      <c r="L651" s="322"/>
      <c r="M651" s="322"/>
      <c r="N651" s="322"/>
      <c r="O651" s="322"/>
      <c r="P651" s="322"/>
      <c r="Q651" s="322"/>
      <c r="R651" s="322"/>
      <c r="S651" s="322"/>
      <c r="T651" s="322"/>
      <c r="U651" s="322"/>
      <c r="V651" s="322"/>
      <c r="W651" s="322"/>
      <c r="X651" s="322"/>
      <c r="Y651" s="322"/>
      <c r="Z651" s="322"/>
      <c r="AB651" s="48"/>
    </row>
    <row r="652" spans="2:28" ht="51" customHeight="1">
      <c r="B652" s="18" t="s">
        <v>375</v>
      </c>
      <c r="C652" s="18" t="s">
        <v>957</v>
      </c>
      <c r="D652" s="19">
        <f>D653</f>
        <v>0</v>
      </c>
      <c r="E652" s="19">
        <f>E653</f>
        <v>0</v>
      </c>
      <c r="F652" s="264">
        <v>0</v>
      </c>
      <c r="G652" s="19">
        <f>G653</f>
        <v>0</v>
      </c>
      <c r="H652" s="19">
        <f>H653</f>
        <v>0</v>
      </c>
      <c r="I652" s="264">
        <v>0</v>
      </c>
      <c r="J652" s="19">
        <f>J653</f>
        <v>0</v>
      </c>
      <c r="K652" s="19">
        <f>K653</f>
        <v>0</v>
      </c>
      <c r="L652" s="264">
        <v>0</v>
      </c>
      <c r="M652" s="19">
        <f>M653</f>
        <v>0</v>
      </c>
      <c r="N652" s="19">
        <f>N653</f>
        <v>0</v>
      </c>
      <c r="O652" s="264">
        <v>0</v>
      </c>
      <c r="P652" s="19">
        <f>P653</f>
        <v>0</v>
      </c>
      <c r="Q652" s="19">
        <f>Q653</f>
        <v>0</v>
      </c>
      <c r="R652" s="264">
        <v>0</v>
      </c>
      <c r="S652" s="68">
        <f>D652+G652+J652+M652+P652</f>
        <v>0</v>
      </c>
      <c r="T652" s="68">
        <f>E652+H652+K652+N652+Q652</f>
        <v>0</v>
      </c>
      <c r="U652" s="202">
        <v>0</v>
      </c>
      <c r="V652" s="35" t="s">
        <v>974</v>
      </c>
      <c r="W652" s="35" t="s">
        <v>43</v>
      </c>
      <c r="X652" s="36">
        <v>96</v>
      </c>
      <c r="Y652" s="36">
        <v>100</v>
      </c>
      <c r="Z652" s="36">
        <v>84</v>
      </c>
      <c r="AA652" s="275"/>
      <c r="AB652" s="48"/>
    </row>
    <row r="653" spans="2:28" ht="57.75" customHeight="1">
      <c r="B653" s="4" t="s">
        <v>305</v>
      </c>
      <c r="C653" s="2" t="s">
        <v>958</v>
      </c>
      <c r="D653" s="3">
        <v>0</v>
      </c>
      <c r="E653" s="3">
        <v>0</v>
      </c>
      <c r="F653" s="218">
        <v>0</v>
      </c>
      <c r="G653" s="3">
        <v>0</v>
      </c>
      <c r="H653" s="3">
        <v>0</v>
      </c>
      <c r="I653" s="218">
        <v>0</v>
      </c>
      <c r="J653" s="3">
        <v>0</v>
      </c>
      <c r="K653" s="3">
        <v>0</v>
      </c>
      <c r="L653" s="218">
        <v>0</v>
      </c>
      <c r="M653" s="3">
        <v>0</v>
      </c>
      <c r="N653" s="3">
        <v>0</v>
      </c>
      <c r="O653" s="218">
        <v>0</v>
      </c>
      <c r="P653" s="3">
        <v>0</v>
      </c>
      <c r="Q653" s="3">
        <v>0</v>
      </c>
      <c r="R653" s="218">
        <v>0</v>
      </c>
      <c r="S653" s="68">
        <f aca="true" t="shared" si="103" ref="S653:S660">D653+G653+J653+M653+P653</f>
        <v>0</v>
      </c>
      <c r="T653" s="68">
        <f aca="true" t="shared" si="104" ref="T653:T660">E653+H653+K653+N653+Q653</f>
        <v>0</v>
      </c>
      <c r="U653" s="202">
        <v>0</v>
      </c>
      <c r="V653" s="35" t="s">
        <v>975</v>
      </c>
      <c r="W653" s="35" t="s">
        <v>43</v>
      </c>
      <c r="X653" s="36">
        <v>14.8</v>
      </c>
      <c r="Y653" s="36">
        <v>20.4</v>
      </c>
      <c r="Z653" s="36">
        <v>14.8</v>
      </c>
      <c r="AA653" s="275"/>
      <c r="AB653" s="48"/>
    </row>
    <row r="654" spans="2:28" ht="40.5" customHeight="1">
      <c r="B654" s="18" t="s">
        <v>383</v>
      </c>
      <c r="C654" s="18" t="s">
        <v>959</v>
      </c>
      <c r="D654" s="19">
        <f>D655+D656</f>
        <v>0</v>
      </c>
      <c r="E654" s="19">
        <f>E655+E656</f>
        <v>0</v>
      </c>
      <c r="F654" s="218">
        <v>0</v>
      </c>
      <c r="G654" s="19">
        <f>G655+G656</f>
        <v>0</v>
      </c>
      <c r="H654" s="19">
        <f>H655+H656</f>
        <v>0</v>
      </c>
      <c r="I654" s="218">
        <v>0</v>
      </c>
      <c r="J654" s="19">
        <f>J655+J656</f>
        <v>148</v>
      </c>
      <c r="K654" s="19">
        <f>K655+K656</f>
        <v>147.8</v>
      </c>
      <c r="L654" s="218">
        <f>K654/J654</f>
        <v>0.9986486486486488</v>
      </c>
      <c r="M654" s="19">
        <f>M655+M656</f>
        <v>0</v>
      </c>
      <c r="N654" s="19">
        <f>N655+N656</f>
        <v>0</v>
      </c>
      <c r="O654" s="218">
        <v>0</v>
      </c>
      <c r="P654" s="19">
        <f>P655+P656</f>
        <v>300</v>
      </c>
      <c r="Q654" s="19">
        <f>Q655+Q656</f>
        <v>300</v>
      </c>
      <c r="R654" s="218">
        <f>Q654/P654</f>
        <v>1</v>
      </c>
      <c r="S654" s="68">
        <f t="shared" si="103"/>
        <v>448</v>
      </c>
      <c r="T654" s="68">
        <f t="shared" si="104"/>
        <v>447.8</v>
      </c>
      <c r="U654" s="218">
        <f>T654/S654</f>
        <v>0.9995535714285715</v>
      </c>
      <c r="V654" s="35" t="s">
        <v>976</v>
      </c>
      <c r="W654" s="35" t="s">
        <v>43</v>
      </c>
      <c r="X654" s="36">
        <v>27</v>
      </c>
      <c r="Y654" s="36">
        <v>41.6</v>
      </c>
      <c r="Z654" s="36">
        <v>5.4</v>
      </c>
      <c r="AA654" s="277"/>
      <c r="AB654" s="48"/>
    </row>
    <row r="655" spans="2:28" ht="30.75" customHeight="1">
      <c r="B655" s="4" t="s">
        <v>347</v>
      </c>
      <c r="C655" s="2" t="s">
        <v>960</v>
      </c>
      <c r="D655" s="3">
        <v>0</v>
      </c>
      <c r="E655" s="3">
        <v>0</v>
      </c>
      <c r="F655" s="218">
        <v>0</v>
      </c>
      <c r="G655" s="3">
        <v>0</v>
      </c>
      <c r="H655" s="3">
        <v>0</v>
      </c>
      <c r="I655" s="218">
        <v>0</v>
      </c>
      <c r="J655" s="3">
        <v>0</v>
      </c>
      <c r="K655" s="3">
        <v>0</v>
      </c>
      <c r="L655" s="218">
        <v>0</v>
      </c>
      <c r="M655" s="3">
        <v>0</v>
      </c>
      <c r="N655" s="3">
        <v>0</v>
      </c>
      <c r="O655" s="218">
        <v>0</v>
      </c>
      <c r="P655" s="3">
        <v>300</v>
      </c>
      <c r="Q655" s="3">
        <v>300</v>
      </c>
      <c r="R655" s="218">
        <f>Q655/P655</f>
        <v>1</v>
      </c>
      <c r="S655" s="68">
        <f t="shared" si="103"/>
        <v>300</v>
      </c>
      <c r="T655" s="68">
        <f t="shared" si="104"/>
        <v>300</v>
      </c>
      <c r="U655" s="202">
        <v>0</v>
      </c>
      <c r="V655" s="35"/>
      <c r="W655" s="35"/>
      <c r="X655" s="36"/>
      <c r="Y655" s="36"/>
      <c r="Z655" s="36"/>
      <c r="AB655" s="48"/>
    </row>
    <row r="656" spans="2:28" ht="37.5" customHeight="1">
      <c r="B656" s="4" t="s">
        <v>417</v>
      </c>
      <c r="C656" s="2" t="s">
        <v>961</v>
      </c>
      <c r="D656" s="3">
        <v>0</v>
      </c>
      <c r="E656" s="3">
        <v>0</v>
      </c>
      <c r="F656" s="218">
        <v>0</v>
      </c>
      <c r="G656" s="3">
        <v>0</v>
      </c>
      <c r="H656" s="3">
        <v>0</v>
      </c>
      <c r="I656" s="218">
        <v>0</v>
      </c>
      <c r="J656" s="3">
        <v>148</v>
      </c>
      <c r="K656" s="3">
        <v>147.8</v>
      </c>
      <c r="L656" s="218">
        <f>K656/J656</f>
        <v>0.9986486486486488</v>
      </c>
      <c r="M656" s="3">
        <v>0</v>
      </c>
      <c r="N656" s="3">
        <v>0</v>
      </c>
      <c r="O656" s="218">
        <v>0</v>
      </c>
      <c r="P656" s="3">
        <v>0</v>
      </c>
      <c r="Q656" s="3">
        <v>0</v>
      </c>
      <c r="R656" s="218">
        <v>0</v>
      </c>
      <c r="S656" s="68">
        <f t="shared" si="103"/>
        <v>148</v>
      </c>
      <c r="T656" s="68">
        <f t="shared" si="104"/>
        <v>147.8</v>
      </c>
      <c r="U656" s="218">
        <f>T656/S656</f>
        <v>0.9986486486486488</v>
      </c>
      <c r="V656" s="35"/>
      <c r="W656" s="35"/>
      <c r="X656" s="36"/>
      <c r="Y656" s="36"/>
      <c r="Z656" s="36"/>
      <c r="AB656" s="48"/>
    </row>
    <row r="657" spans="2:28" ht="30.75" customHeight="1">
      <c r="B657" s="18" t="s">
        <v>384</v>
      </c>
      <c r="C657" s="18" t="s">
        <v>962</v>
      </c>
      <c r="D657" s="19">
        <f>D658+D659+D660+D661+D662+D663+D664+D665+D666</f>
        <v>0</v>
      </c>
      <c r="E657" s="19">
        <f>E658+E659+E660+E661+E662+E663+E664+E665+E666</f>
        <v>0</v>
      </c>
      <c r="F657" s="218">
        <v>0</v>
      </c>
      <c r="G657" s="19">
        <f>G658+G659+G660+G661+G662+G663+G664+G665+G666</f>
        <v>0</v>
      </c>
      <c r="H657" s="19">
        <f>H658+H659+H660+H661+H662+H663+H664+H665+H666</f>
        <v>0</v>
      </c>
      <c r="I657" s="218">
        <v>0</v>
      </c>
      <c r="J657" s="19">
        <f>J658+J659+J660+J661+J662+J663+J664+J665+J666</f>
        <v>172.5</v>
      </c>
      <c r="K657" s="19">
        <f>K658+K659+K660+K661+K662+K663+K664+K665+K666</f>
        <v>160.23</v>
      </c>
      <c r="L657" s="218">
        <f>K657/J657</f>
        <v>0.9288695652173913</v>
      </c>
      <c r="M657" s="19">
        <f>M658+M659+M660+M661+M662+M663+M664+M665+M666</f>
        <v>0</v>
      </c>
      <c r="N657" s="19">
        <f>N658+N659+N660+N661+N662+N663+N664+N665+N666</f>
        <v>0</v>
      </c>
      <c r="O657" s="218">
        <v>0</v>
      </c>
      <c r="P657" s="19">
        <f>P658+P659+P660+P661+P662+P663+P664+P665+P666</f>
        <v>0</v>
      </c>
      <c r="Q657" s="19">
        <f>Q658+Q659+Q660+Q661+Q662+Q663+Q664+Q665+Q666</f>
        <v>0</v>
      </c>
      <c r="R657" s="218">
        <v>0</v>
      </c>
      <c r="S657" s="68">
        <f t="shared" si="103"/>
        <v>172.5</v>
      </c>
      <c r="T657" s="68">
        <f t="shared" si="104"/>
        <v>160.23</v>
      </c>
      <c r="U657" s="218">
        <f>T657/S657</f>
        <v>0.9288695652173913</v>
      </c>
      <c r="V657" s="35" t="s">
        <v>48</v>
      </c>
      <c r="W657" s="35" t="s">
        <v>48</v>
      </c>
      <c r="X657" s="35" t="s">
        <v>48</v>
      </c>
      <c r="Y657" s="35" t="s">
        <v>48</v>
      </c>
      <c r="Z657" s="35" t="s">
        <v>48</v>
      </c>
      <c r="AB657" s="48"/>
    </row>
    <row r="658" spans="2:28" ht="37.5" customHeight="1">
      <c r="B658" s="4" t="s">
        <v>420</v>
      </c>
      <c r="C658" s="2" t="s">
        <v>963</v>
      </c>
      <c r="D658" s="3">
        <v>0</v>
      </c>
      <c r="E658" s="3">
        <v>0</v>
      </c>
      <c r="F658" s="218">
        <v>0</v>
      </c>
      <c r="G658" s="3">
        <v>0</v>
      </c>
      <c r="H658" s="3">
        <v>0</v>
      </c>
      <c r="I658" s="218">
        <v>0</v>
      </c>
      <c r="J658" s="3">
        <v>0</v>
      </c>
      <c r="K658" s="3">
        <v>0</v>
      </c>
      <c r="L658" s="218">
        <v>0</v>
      </c>
      <c r="M658" s="3">
        <v>0</v>
      </c>
      <c r="N658" s="3">
        <v>0</v>
      </c>
      <c r="O658" s="218">
        <v>0</v>
      </c>
      <c r="P658" s="3">
        <v>0</v>
      </c>
      <c r="Q658" s="3">
        <v>0</v>
      </c>
      <c r="R658" s="218">
        <v>0</v>
      </c>
      <c r="S658" s="68">
        <f t="shared" si="103"/>
        <v>0</v>
      </c>
      <c r="T658" s="68">
        <f t="shared" si="104"/>
        <v>0</v>
      </c>
      <c r="U658" s="202">
        <v>0</v>
      </c>
      <c r="V658" s="35" t="s">
        <v>48</v>
      </c>
      <c r="W658" s="35" t="s">
        <v>48</v>
      </c>
      <c r="X658" s="35" t="s">
        <v>48</v>
      </c>
      <c r="Y658" s="35" t="s">
        <v>48</v>
      </c>
      <c r="Z658" s="35" t="s">
        <v>48</v>
      </c>
      <c r="AB658" s="48"/>
    </row>
    <row r="659" spans="2:28" ht="30.75" customHeight="1">
      <c r="B659" s="4" t="s">
        <v>500</v>
      </c>
      <c r="C659" s="2" t="s">
        <v>964</v>
      </c>
      <c r="D659" s="3">
        <v>0</v>
      </c>
      <c r="E659" s="3">
        <v>0</v>
      </c>
      <c r="F659" s="218">
        <v>0</v>
      </c>
      <c r="G659" s="3">
        <v>0</v>
      </c>
      <c r="H659" s="3">
        <v>0</v>
      </c>
      <c r="I659" s="218">
        <v>0</v>
      </c>
      <c r="J659" s="3">
        <v>0</v>
      </c>
      <c r="K659" s="3">
        <v>0</v>
      </c>
      <c r="L659" s="218">
        <v>0</v>
      </c>
      <c r="M659" s="3">
        <v>0</v>
      </c>
      <c r="N659" s="3">
        <v>0</v>
      </c>
      <c r="O659" s="218">
        <v>0</v>
      </c>
      <c r="P659" s="3">
        <v>0</v>
      </c>
      <c r="Q659" s="3">
        <v>0</v>
      </c>
      <c r="R659" s="218">
        <v>0</v>
      </c>
      <c r="S659" s="68">
        <f t="shared" si="103"/>
        <v>0</v>
      </c>
      <c r="T659" s="68">
        <f t="shared" si="104"/>
        <v>0</v>
      </c>
      <c r="U659" s="202">
        <v>0</v>
      </c>
      <c r="V659" s="35" t="s">
        <v>48</v>
      </c>
      <c r="W659" s="35" t="s">
        <v>48</v>
      </c>
      <c r="X659" s="35" t="s">
        <v>48</v>
      </c>
      <c r="Y659" s="35" t="s">
        <v>48</v>
      </c>
      <c r="Z659" s="35" t="s">
        <v>48</v>
      </c>
      <c r="AB659" s="48"/>
    </row>
    <row r="660" spans="2:28" ht="30.75" customHeight="1">
      <c r="B660" s="4" t="s">
        <v>510</v>
      </c>
      <c r="C660" s="2" t="s">
        <v>965</v>
      </c>
      <c r="D660" s="3">
        <v>0</v>
      </c>
      <c r="E660" s="3">
        <v>0</v>
      </c>
      <c r="F660" s="218">
        <v>0</v>
      </c>
      <c r="G660" s="3">
        <v>0</v>
      </c>
      <c r="H660" s="3">
        <v>0</v>
      </c>
      <c r="I660" s="218">
        <v>0</v>
      </c>
      <c r="J660" s="3">
        <v>0</v>
      </c>
      <c r="K660" s="3">
        <v>0</v>
      </c>
      <c r="L660" s="218">
        <v>0</v>
      </c>
      <c r="M660" s="3">
        <v>0</v>
      </c>
      <c r="N660" s="3">
        <v>0</v>
      </c>
      <c r="O660" s="218">
        <v>0</v>
      </c>
      <c r="P660" s="3">
        <v>0</v>
      </c>
      <c r="Q660" s="3">
        <v>0</v>
      </c>
      <c r="R660" s="218">
        <v>0</v>
      </c>
      <c r="S660" s="68">
        <f t="shared" si="103"/>
        <v>0</v>
      </c>
      <c r="T660" s="68">
        <f t="shared" si="104"/>
        <v>0</v>
      </c>
      <c r="U660" s="202">
        <v>0</v>
      </c>
      <c r="V660" s="35" t="s">
        <v>48</v>
      </c>
      <c r="W660" s="35" t="s">
        <v>48</v>
      </c>
      <c r="X660" s="35" t="s">
        <v>48</v>
      </c>
      <c r="Y660" s="35" t="s">
        <v>48</v>
      </c>
      <c r="Z660" s="35" t="s">
        <v>48</v>
      </c>
      <c r="AB660" s="48"/>
    </row>
    <row r="661" spans="2:28" ht="30.75" customHeight="1">
      <c r="B661" s="4" t="s">
        <v>540</v>
      </c>
      <c r="C661" s="2" t="s">
        <v>966</v>
      </c>
      <c r="D661" s="3">
        <v>0</v>
      </c>
      <c r="E661" s="3">
        <v>0</v>
      </c>
      <c r="F661" s="218">
        <v>0</v>
      </c>
      <c r="G661" s="3">
        <v>0</v>
      </c>
      <c r="H661" s="3">
        <v>0</v>
      </c>
      <c r="I661" s="218">
        <v>0</v>
      </c>
      <c r="J661" s="3">
        <v>172.5</v>
      </c>
      <c r="K661" s="3">
        <v>160.23</v>
      </c>
      <c r="L661" s="218">
        <f>K661/J661</f>
        <v>0.9288695652173913</v>
      </c>
      <c r="M661" s="3">
        <v>0</v>
      </c>
      <c r="N661" s="3">
        <v>0</v>
      </c>
      <c r="O661" s="218">
        <v>0</v>
      </c>
      <c r="P661" s="3">
        <v>0</v>
      </c>
      <c r="Q661" s="3">
        <v>0</v>
      </c>
      <c r="R661" s="218">
        <v>0</v>
      </c>
      <c r="S661" s="68">
        <f aca="true" t="shared" si="105" ref="S661:S666">D661+G661+J661+M661+P661</f>
        <v>172.5</v>
      </c>
      <c r="T661" s="68">
        <f aca="true" t="shared" si="106" ref="T661:T666">E661+H661+K661+N661+Q661</f>
        <v>160.23</v>
      </c>
      <c r="U661" s="218">
        <f>T661/S661</f>
        <v>0.9288695652173913</v>
      </c>
      <c r="V661" s="35" t="s">
        <v>48</v>
      </c>
      <c r="W661" s="35" t="s">
        <v>48</v>
      </c>
      <c r="X661" s="35" t="s">
        <v>48</v>
      </c>
      <c r="Y661" s="35" t="s">
        <v>48</v>
      </c>
      <c r="Z661" s="35" t="s">
        <v>48</v>
      </c>
      <c r="AB661" s="48"/>
    </row>
    <row r="662" spans="2:28" ht="34.5" customHeight="1">
      <c r="B662" s="4" t="s">
        <v>542</v>
      </c>
      <c r="C662" s="2" t="s">
        <v>967</v>
      </c>
      <c r="D662" s="3">
        <v>0</v>
      </c>
      <c r="E662" s="3">
        <v>0</v>
      </c>
      <c r="F662" s="218">
        <v>0</v>
      </c>
      <c r="G662" s="3">
        <v>0</v>
      </c>
      <c r="H662" s="3">
        <v>0</v>
      </c>
      <c r="I662" s="218">
        <v>0</v>
      </c>
      <c r="J662" s="3">
        <v>0</v>
      </c>
      <c r="K662" s="3">
        <v>0</v>
      </c>
      <c r="L662" s="218">
        <v>0</v>
      </c>
      <c r="M662" s="3">
        <v>0</v>
      </c>
      <c r="N662" s="3">
        <v>0</v>
      </c>
      <c r="O662" s="218">
        <v>0</v>
      </c>
      <c r="P662" s="3">
        <v>0</v>
      </c>
      <c r="Q662" s="3">
        <v>0</v>
      </c>
      <c r="R662" s="218">
        <v>0</v>
      </c>
      <c r="S662" s="68">
        <f t="shared" si="105"/>
        <v>0</v>
      </c>
      <c r="T662" s="68">
        <f t="shared" si="106"/>
        <v>0</v>
      </c>
      <c r="U662" s="202">
        <v>0</v>
      </c>
      <c r="V662" s="35" t="s">
        <v>48</v>
      </c>
      <c r="W662" s="35" t="s">
        <v>48</v>
      </c>
      <c r="X662" s="35" t="s">
        <v>48</v>
      </c>
      <c r="Y662" s="35" t="s">
        <v>48</v>
      </c>
      <c r="Z662" s="35" t="s">
        <v>48</v>
      </c>
      <c r="AB662" s="48"/>
    </row>
    <row r="663" spans="2:28" ht="30.75" customHeight="1">
      <c r="B663" s="4" t="s">
        <v>543</v>
      </c>
      <c r="C663" s="2" t="s">
        <v>968</v>
      </c>
      <c r="D663" s="3">
        <v>0</v>
      </c>
      <c r="E663" s="3">
        <v>0</v>
      </c>
      <c r="F663" s="218">
        <v>0</v>
      </c>
      <c r="G663" s="3">
        <v>0</v>
      </c>
      <c r="H663" s="3">
        <v>0</v>
      </c>
      <c r="I663" s="218">
        <v>0</v>
      </c>
      <c r="J663" s="3">
        <v>0</v>
      </c>
      <c r="K663" s="3">
        <v>0</v>
      </c>
      <c r="L663" s="218">
        <v>0</v>
      </c>
      <c r="M663" s="3">
        <v>0</v>
      </c>
      <c r="N663" s="3">
        <v>0</v>
      </c>
      <c r="O663" s="218">
        <v>0</v>
      </c>
      <c r="P663" s="3">
        <v>0</v>
      </c>
      <c r="Q663" s="3">
        <v>0</v>
      </c>
      <c r="R663" s="218">
        <v>0</v>
      </c>
      <c r="S663" s="68">
        <f t="shared" si="105"/>
        <v>0</v>
      </c>
      <c r="T663" s="68">
        <f t="shared" si="106"/>
        <v>0</v>
      </c>
      <c r="U663" s="202">
        <v>0</v>
      </c>
      <c r="V663" s="35" t="s">
        <v>48</v>
      </c>
      <c r="W663" s="35" t="s">
        <v>48</v>
      </c>
      <c r="X663" s="35" t="s">
        <v>48</v>
      </c>
      <c r="Y663" s="35" t="s">
        <v>48</v>
      </c>
      <c r="Z663" s="35" t="s">
        <v>48</v>
      </c>
      <c r="AB663" s="48"/>
    </row>
    <row r="664" spans="2:28" ht="34.5" customHeight="1">
      <c r="B664" s="4" t="s">
        <v>544</v>
      </c>
      <c r="C664" s="2" t="s">
        <v>969</v>
      </c>
      <c r="D664" s="3">
        <v>0</v>
      </c>
      <c r="E664" s="3">
        <v>0</v>
      </c>
      <c r="F664" s="218">
        <v>0</v>
      </c>
      <c r="G664" s="3">
        <v>0</v>
      </c>
      <c r="H664" s="3">
        <v>0</v>
      </c>
      <c r="I664" s="218">
        <v>0</v>
      </c>
      <c r="J664" s="3">
        <v>0</v>
      </c>
      <c r="K664" s="3">
        <v>0</v>
      </c>
      <c r="L664" s="218">
        <v>0</v>
      </c>
      <c r="M664" s="3">
        <v>0</v>
      </c>
      <c r="N664" s="3">
        <v>0</v>
      </c>
      <c r="O664" s="218">
        <v>0</v>
      </c>
      <c r="P664" s="3">
        <v>0</v>
      </c>
      <c r="Q664" s="3">
        <v>0</v>
      </c>
      <c r="R664" s="218">
        <v>0</v>
      </c>
      <c r="S664" s="68">
        <f t="shared" si="105"/>
        <v>0</v>
      </c>
      <c r="T664" s="68">
        <f t="shared" si="106"/>
        <v>0</v>
      </c>
      <c r="U664" s="202">
        <v>0</v>
      </c>
      <c r="V664" s="35" t="s">
        <v>48</v>
      </c>
      <c r="W664" s="35" t="s">
        <v>48</v>
      </c>
      <c r="X664" s="35" t="s">
        <v>48</v>
      </c>
      <c r="Y664" s="35" t="s">
        <v>48</v>
      </c>
      <c r="Z664" s="35" t="s">
        <v>48</v>
      </c>
      <c r="AB664" s="48"/>
    </row>
    <row r="665" spans="2:28" ht="30.75" customHeight="1">
      <c r="B665" s="4" t="s">
        <v>970</v>
      </c>
      <c r="C665" s="2" t="s">
        <v>971</v>
      </c>
      <c r="D665" s="3">
        <v>0</v>
      </c>
      <c r="E665" s="3">
        <v>0</v>
      </c>
      <c r="F665" s="218">
        <v>0</v>
      </c>
      <c r="G665" s="3">
        <v>0</v>
      </c>
      <c r="H665" s="3">
        <v>0</v>
      </c>
      <c r="I665" s="218">
        <v>0</v>
      </c>
      <c r="J665" s="3">
        <v>0</v>
      </c>
      <c r="K665" s="3">
        <v>0</v>
      </c>
      <c r="L665" s="218">
        <v>0</v>
      </c>
      <c r="M665" s="3">
        <v>0</v>
      </c>
      <c r="N665" s="3">
        <v>0</v>
      </c>
      <c r="O665" s="218">
        <v>0</v>
      </c>
      <c r="P665" s="3">
        <v>0</v>
      </c>
      <c r="Q665" s="3">
        <v>0</v>
      </c>
      <c r="R665" s="218">
        <v>0</v>
      </c>
      <c r="S665" s="68">
        <f t="shared" si="105"/>
        <v>0</v>
      </c>
      <c r="T665" s="68">
        <f t="shared" si="106"/>
        <v>0</v>
      </c>
      <c r="U665" s="202">
        <v>0</v>
      </c>
      <c r="V665" s="35" t="s">
        <v>48</v>
      </c>
      <c r="W665" s="35" t="s">
        <v>48</v>
      </c>
      <c r="X665" s="35" t="s">
        <v>48</v>
      </c>
      <c r="Y665" s="35" t="s">
        <v>48</v>
      </c>
      <c r="Z665" s="35" t="s">
        <v>48</v>
      </c>
      <c r="AB665" s="48"/>
    </row>
    <row r="666" spans="2:28" ht="30.75" customHeight="1">
      <c r="B666" s="4" t="s">
        <v>972</v>
      </c>
      <c r="C666" s="2" t="s">
        <v>973</v>
      </c>
      <c r="D666" s="3">
        <v>0</v>
      </c>
      <c r="E666" s="3">
        <v>0</v>
      </c>
      <c r="F666" s="218">
        <v>0</v>
      </c>
      <c r="G666" s="3">
        <v>0</v>
      </c>
      <c r="H666" s="3">
        <v>0</v>
      </c>
      <c r="I666" s="218">
        <v>0</v>
      </c>
      <c r="J666" s="3">
        <v>0</v>
      </c>
      <c r="K666" s="3">
        <v>0</v>
      </c>
      <c r="L666" s="218">
        <v>0</v>
      </c>
      <c r="M666" s="3">
        <v>0</v>
      </c>
      <c r="N666" s="3">
        <v>0</v>
      </c>
      <c r="O666" s="218">
        <v>0</v>
      </c>
      <c r="P666" s="3">
        <v>0</v>
      </c>
      <c r="Q666" s="3">
        <v>0</v>
      </c>
      <c r="R666" s="218">
        <v>0</v>
      </c>
      <c r="S666" s="68">
        <f t="shared" si="105"/>
        <v>0</v>
      </c>
      <c r="T666" s="68">
        <f t="shared" si="106"/>
        <v>0</v>
      </c>
      <c r="U666" s="202">
        <v>0</v>
      </c>
      <c r="V666" s="35" t="s">
        <v>48</v>
      </c>
      <c r="W666" s="35" t="s">
        <v>48</v>
      </c>
      <c r="X666" s="35" t="s">
        <v>48</v>
      </c>
      <c r="Y666" s="35" t="s">
        <v>48</v>
      </c>
      <c r="Z666" s="35" t="s">
        <v>48</v>
      </c>
      <c r="AB666" s="48"/>
    </row>
    <row r="667" spans="2:28" ht="30.75" customHeight="1">
      <c r="B667" s="294" t="s">
        <v>122</v>
      </c>
      <c r="C667" s="294"/>
      <c r="D667" s="59">
        <f>D652+D654+D657</f>
        <v>0</v>
      </c>
      <c r="E667" s="59">
        <f>E652+E654+E657</f>
        <v>0</v>
      </c>
      <c r="F667" s="224">
        <v>0</v>
      </c>
      <c r="G667" s="59">
        <f>G652+G654+G657</f>
        <v>0</v>
      </c>
      <c r="H667" s="59">
        <f>H652+H654+H657</f>
        <v>0</v>
      </c>
      <c r="I667" s="224">
        <v>0</v>
      </c>
      <c r="J667" s="59">
        <f>J652+J654+J657</f>
        <v>320.5</v>
      </c>
      <c r="K667" s="59">
        <f>K652+K654+K657</f>
        <v>308.03</v>
      </c>
      <c r="L667" s="224">
        <f>K667/J667</f>
        <v>0.9610920436817472</v>
      </c>
      <c r="M667" s="59">
        <f>M652+M654+M657</f>
        <v>0</v>
      </c>
      <c r="N667" s="59">
        <f>N652+N654+N657</f>
        <v>0</v>
      </c>
      <c r="O667" s="224">
        <v>0</v>
      </c>
      <c r="P667" s="59">
        <f>P652+P654+P657</f>
        <v>300</v>
      </c>
      <c r="Q667" s="59">
        <f>Q652+Q654+Q657</f>
        <v>300</v>
      </c>
      <c r="R667" s="225">
        <f>Q667/P667</f>
        <v>1</v>
      </c>
      <c r="S667" s="74">
        <f>D667+G667+J667+M667+P667</f>
        <v>620.5</v>
      </c>
      <c r="T667" s="74">
        <f>E667+H667+K667+N667+Q667</f>
        <v>608.03</v>
      </c>
      <c r="U667" s="224">
        <f>T667/S667</f>
        <v>0.9799033037872683</v>
      </c>
      <c r="V667" s="35" t="s">
        <v>48</v>
      </c>
      <c r="W667" s="35" t="s">
        <v>48</v>
      </c>
      <c r="X667" s="35" t="s">
        <v>48</v>
      </c>
      <c r="Y667" s="35" t="s">
        <v>48</v>
      </c>
      <c r="Z667" s="35" t="s">
        <v>48</v>
      </c>
      <c r="AB667" s="48"/>
    </row>
    <row r="668" spans="2:28" ht="36" customHeight="1">
      <c r="B668" s="387" t="s">
        <v>1029</v>
      </c>
      <c r="C668" s="467"/>
      <c r="D668" s="58">
        <f>D630+D639+D650+D667</f>
        <v>0</v>
      </c>
      <c r="E668" s="58">
        <f>E630+E639+E650+E667</f>
        <v>0</v>
      </c>
      <c r="F668" s="208">
        <v>0</v>
      </c>
      <c r="G668" s="58">
        <f>G630+G639+G650+G667</f>
        <v>0</v>
      </c>
      <c r="H668" s="58">
        <f>H630+H639+H650+H667</f>
        <v>0</v>
      </c>
      <c r="I668" s="208">
        <v>0</v>
      </c>
      <c r="J668" s="58">
        <f>J630+J639+J650+J667</f>
        <v>2066.5</v>
      </c>
      <c r="K668" s="58">
        <f>K630+K639+K650+K667</f>
        <v>1575.4299999999998</v>
      </c>
      <c r="L668" s="208">
        <f>K668/J668</f>
        <v>0.7623663198645051</v>
      </c>
      <c r="M668" s="58">
        <f>M630+M639+M650+M667</f>
        <v>14342</v>
      </c>
      <c r="N668" s="58">
        <f>N630+N639+N650+N667</f>
        <v>14342</v>
      </c>
      <c r="O668" s="208">
        <f>N668/M668</f>
        <v>1</v>
      </c>
      <c r="P668" s="58">
        <f>P630+P639+P650+P667</f>
        <v>300</v>
      </c>
      <c r="Q668" s="58">
        <f>Q630+Q639+Q650+Q667</f>
        <v>300</v>
      </c>
      <c r="R668" s="208">
        <f>Q668/P668</f>
        <v>1</v>
      </c>
      <c r="S668" s="71">
        <f>D668+G668+J668+M668+P668</f>
        <v>16708.5</v>
      </c>
      <c r="T668" s="71">
        <f>E668+H668+K668+N668+Q668</f>
        <v>16217.43</v>
      </c>
      <c r="U668" s="208">
        <f>T668/S668</f>
        <v>0.9706095699793519</v>
      </c>
      <c r="V668" s="98"/>
      <c r="W668" s="98"/>
      <c r="X668" s="98"/>
      <c r="Y668" s="98"/>
      <c r="Z668" s="98"/>
      <c r="AB668" s="48"/>
    </row>
    <row r="669" spans="2:28" ht="36" customHeight="1">
      <c r="B669" s="276"/>
      <c r="C669" s="472" t="s">
        <v>1018</v>
      </c>
      <c r="D669" s="472"/>
      <c r="E669" s="472"/>
      <c r="F669" s="472"/>
      <c r="G669" s="472"/>
      <c r="H669" s="472"/>
      <c r="I669" s="472"/>
      <c r="J669" s="472"/>
      <c r="K669" s="472"/>
      <c r="L669" s="472"/>
      <c r="M669" s="472"/>
      <c r="N669" s="472"/>
      <c r="O669" s="472"/>
      <c r="P669" s="472"/>
      <c r="Q669" s="472"/>
      <c r="R669" s="472"/>
      <c r="S669" s="472"/>
      <c r="T669" s="472"/>
      <c r="U669" s="472"/>
      <c r="V669" s="48"/>
      <c r="W669" s="48"/>
      <c r="X669" s="48"/>
      <c r="Y669" s="48"/>
      <c r="Z669" s="48"/>
      <c r="AB669" s="48"/>
    </row>
    <row r="670" spans="2:28" ht="30.75" customHeight="1">
      <c r="B670" s="390" t="s">
        <v>0</v>
      </c>
      <c r="C670" s="390" t="s">
        <v>1</v>
      </c>
      <c r="D670" s="321" t="s">
        <v>55</v>
      </c>
      <c r="E670" s="321"/>
      <c r="F670" s="366"/>
      <c r="G670" s="364" t="s">
        <v>28</v>
      </c>
      <c r="H670" s="365"/>
      <c r="I670" s="366"/>
      <c r="J670" s="364" t="s">
        <v>31</v>
      </c>
      <c r="K670" s="365"/>
      <c r="L670" s="366"/>
      <c r="M670" s="365" t="s">
        <v>154</v>
      </c>
      <c r="N670" s="365"/>
      <c r="O670" s="366"/>
      <c r="P670" s="364" t="s">
        <v>32</v>
      </c>
      <c r="Q670" s="365"/>
      <c r="R670" s="366"/>
      <c r="S670" s="364" t="s">
        <v>46</v>
      </c>
      <c r="T670" s="365"/>
      <c r="U670" s="366"/>
      <c r="V670" s="438" t="s">
        <v>33</v>
      </c>
      <c r="W670" s="323" t="s">
        <v>34</v>
      </c>
      <c r="X670" s="323" t="s">
        <v>35</v>
      </c>
      <c r="Y670" s="349" t="s">
        <v>363</v>
      </c>
      <c r="Z670" s="349" t="s">
        <v>364</v>
      </c>
      <c r="AB670" s="48"/>
    </row>
    <row r="671" spans="2:28" ht="48" customHeight="1">
      <c r="B671" s="366"/>
      <c r="C671" s="392"/>
      <c r="D671" s="90" t="s">
        <v>362</v>
      </c>
      <c r="E671" s="267" t="s">
        <v>3</v>
      </c>
      <c r="F671" s="90" t="s">
        <v>293</v>
      </c>
      <c r="G671" s="90" t="s">
        <v>362</v>
      </c>
      <c r="H671" s="195" t="s">
        <v>3</v>
      </c>
      <c r="I671" s="90" t="s">
        <v>293</v>
      </c>
      <c r="J671" s="90" t="s">
        <v>362</v>
      </c>
      <c r="K671" s="267" t="s">
        <v>3</v>
      </c>
      <c r="L671" s="90" t="s">
        <v>293</v>
      </c>
      <c r="M671" s="90" t="s">
        <v>362</v>
      </c>
      <c r="N671" s="267" t="s">
        <v>3</v>
      </c>
      <c r="O671" s="90" t="s">
        <v>293</v>
      </c>
      <c r="P671" s="90" t="s">
        <v>362</v>
      </c>
      <c r="Q671" s="267" t="s">
        <v>3</v>
      </c>
      <c r="R671" s="90" t="s">
        <v>293</v>
      </c>
      <c r="S671" s="90" t="s">
        <v>362</v>
      </c>
      <c r="T671" s="267" t="s">
        <v>3</v>
      </c>
      <c r="U671" s="90" t="s">
        <v>293</v>
      </c>
      <c r="V671" s="324"/>
      <c r="W671" s="324"/>
      <c r="X671" s="324"/>
      <c r="Y671" s="324"/>
      <c r="Z671" s="324"/>
      <c r="AB671" s="48"/>
    </row>
    <row r="672" spans="2:28" ht="30.75" customHeight="1">
      <c r="B672" s="195" t="s">
        <v>4</v>
      </c>
      <c r="C672" s="6" t="s">
        <v>5</v>
      </c>
      <c r="D672" s="6" t="s">
        <v>6</v>
      </c>
      <c r="E672" s="6" t="s">
        <v>79</v>
      </c>
      <c r="F672" s="6" t="s">
        <v>7</v>
      </c>
      <c r="G672" s="6" t="s">
        <v>8</v>
      </c>
      <c r="H672" s="6" t="s">
        <v>128</v>
      </c>
      <c r="I672" s="6" t="s">
        <v>129</v>
      </c>
      <c r="J672" s="6" t="s">
        <v>29</v>
      </c>
      <c r="K672" s="6" t="s">
        <v>130</v>
      </c>
      <c r="L672" s="6" t="s">
        <v>131</v>
      </c>
      <c r="M672" s="6" t="s">
        <v>30</v>
      </c>
      <c r="N672" s="6" t="s">
        <v>132</v>
      </c>
      <c r="O672" s="6" t="s">
        <v>133</v>
      </c>
      <c r="P672" s="6" t="s">
        <v>112</v>
      </c>
      <c r="Q672" s="6" t="s">
        <v>134</v>
      </c>
      <c r="R672" s="6" t="s">
        <v>135</v>
      </c>
      <c r="S672" s="6" t="s">
        <v>155</v>
      </c>
      <c r="T672" s="6" t="s">
        <v>156</v>
      </c>
      <c r="U672" s="6" t="s">
        <v>56</v>
      </c>
      <c r="V672" s="6" t="s">
        <v>300</v>
      </c>
      <c r="W672" s="6" t="s">
        <v>301</v>
      </c>
      <c r="X672" s="6" t="s">
        <v>302</v>
      </c>
      <c r="Y672" s="6" t="s">
        <v>69</v>
      </c>
      <c r="Z672" s="6" t="s">
        <v>328</v>
      </c>
      <c r="AB672" s="48"/>
    </row>
    <row r="673" spans="2:28" ht="30.75" customHeight="1">
      <c r="B673" s="321" t="s">
        <v>977</v>
      </c>
      <c r="C673" s="322"/>
      <c r="D673" s="322"/>
      <c r="E673" s="322"/>
      <c r="F673" s="322"/>
      <c r="G673" s="322"/>
      <c r="H673" s="322"/>
      <c r="I673" s="322"/>
      <c r="J673" s="322"/>
      <c r="K673" s="322"/>
      <c r="L673" s="322"/>
      <c r="M673" s="322"/>
      <c r="N673" s="322"/>
      <c r="O673" s="322"/>
      <c r="P673" s="322"/>
      <c r="Q673" s="322"/>
      <c r="R673" s="322"/>
      <c r="S673" s="322"/>
      <c r="T673" s="322"/>
      <c r="U673" s="322"/>
      <c r="V673" s="322"/>
      <c r="W673" s="322"/>
      <c r="X673" s="322"/>
      <c r="Y673" s="322"/>
      <c r="Z673" s="322"/>
      <c r="AB673" s="48"/>
    </row>
    <row r="674" spans="2:28" ht="30.75" customHeight="1">
      <c r="B674" s="321" t="s">
        <v>978</v>
      </c>
      <c r="C674" s="322"/>
      <c r="D674" s="322"/>
      <c r="E674" s="322"/>
      <c r="F674" s="322"/>
      <c r="G674" s="322"/>
      <c r="H674" s="322"/>
      <c r="I674" s="322"/>
      <c r="J674" s="322"/>
      <c r="K674" s="322"/>
      <c r="L674" s="322"/>
      <c r="M674" s="322"/>
      <c r="N674" s="322"/>
      <c r="O674" s="322"/>
      <c r="P674" s="322"/>
      <c r="Q674" s="322"/>
      <c r="R674" s="322"/>
      <c r="S674" s="322"/>
      <c r="T674" s="322"/>
      <c r="U674" s="322"/>
      <c r="V674" s="322"/>
      <c r="W674" s="322"/>
      <c r="X674" s="322"/>
      <c r="Y674" s="322"/>
      <c r="Z674" s="322"/>
      <c r="AB674" s="48"/>
    </row>
    <row r="675" spans="2:28" ht="58.5" customHeight="1">
      <c r="B675" s="18" t="s">
        <v>375</v>
      </c>
      <c r="C675" s="18" t="s">
        <v>979</v>
      </c>
      <c r="D675" s="19">
        <f>D676+D677</f>
        <v>0</v>
      </c>
      <c r="E675" s="19">
        <f>E676+E677</f>
        <v>0</v>
      </c>
      <c r="F675" s="218">
        <v>0</v>
      </c>
      <c r="G675" s="19">
        <f>G676+G677</f>
        <v>0</v>
      </c>
      <c r="H675" s="19">
        <f>H676+H677</f>
        <v>0</v>
      </c>
      <c r="I675" s="218">
        <v>0</v>
      </c>
      <c r="J675" s="19">
        <f>J676+J677</f>
        <v>0</v>
      </c>
      <c r="K675" s="19">
        <f>K676+K677</f>
        <v>0</v>
      </c>
      <c r="L675" s="218">
        <v>0</v>
      </c>
      <c r="M675" s="19">
        <f>M676+M677</f>
        <v>0</v>
      </c>
      <c r="N675" s="19">
        <f>N676+N677</f>
        <v>0</v>
      </c>
      <c r="O675" s="218">
        <v>0</v>
      </c>
      <c r="P675" s="19">
        <f>P676+P677</f>
        <v>0</v>
      </c>
      <c r="Q675" s="19">
        <f>Q676+Q677</f>
        <v>0</v>
      </c>
      <c r="R675" s="218">
        <v>0</v>
      </c>
      <c r="S675" s="68">
        <f aca="true" t="shared" si="107" ref="S675:S684">D675+G675+J675+M675+P675</f>
        <v>0</v>
      </c>
      <c r="T675" s="68">
        <f aca="true" t="shared" si="108" ref="T675:T684">E675+H675+K675+N675+Q675</f>
        <v>0</v>
      </c>
      <c r="U675" s="218">
        <v>0</v>
      </c>
      <c r="V675" s="35" t="s">
        <v>991</v>
      </c>
      <c r="W675" s="35" t="s">
        <v>81</v>
      </c>
      <c r="X675" s="36">
        <v>0</v>
      </c>
      <c r="Y675" s="36">
        <v>1</v>
      </c>
      <c r="Z675" s="36">
        <v>0</v>
      </c>
      <c r="AA675" s="277"/>
      <c r="AB675" s="48"/>
    </row>
    <row r="676" spans="2:28" ht="37.5" customHeight="1">
      <c r="B676" s="4" t="s">
        <v>305</v>
      </c>
      <c r="C676" s="2" t="s">
        <v>980</v>
      </c>
      <c r="D676" s="3">
        <v>0</v>
      </c>
      <c r="E676" s="3">
        <v>0</v>
      </c>
      <c r="F676" s="218">
        <v>0</v>
      </c>
      <c r="G676" s="3">
        <v>0</v>
      </c>
      <c r="H676" s="3">
        <v>0</v>
      </c>
      <c r="I676" s="218">
        <v>0</v>
      </c>
      <c r="J676" s="3">
        <v>0</v>
      </c>
      <c r="K676" s="3">
        <v>0</v>
      </c>
      <c r="L676" s="218">
        <v>0</v>
      </c>
      <c r="M676" s="3">
        <v>0</v>
      </c>
      <c r="N676" s="3">
        <v>0</v>
      </c>
      <c r="O676" s="218">
        <v>0</v>
      </c>
      <c r="P676" s="3">
        <v>0</v>
      </c>
      <c r="Q676" s="3">
        <v>0</v>
      </c>
      <c r="R676" s="218">
        <v>0</v>
      </c>
      <c r="S676" s="68">
        <f t="shared" si="107"/>
        <v>0</v>
      </c>
      <c r="T676" s="68">
        <f t="shared" si="108"/>
        <v>0</v>
      </c>
      <c r="U676" s="202">
        <v>0</v>
      </c>
      <c r="V676" s="35" t="s">
        <v>992</v>
      </c>
      <c r="W676" s="35" t="s">
        <v>81</v>
      </c>
      <c r="X676" s="36">
        <v>0</v>
      </c>
      <c r="Y676" s="36">
        <v>1</v>
      </c>
      <c r="Z676" s="36">
        <v>1</v>
      </c>
      <c r="AA676" s="275"/>
      <c r="AB676" s="48"/>
    </row>
    <row r="677" spans="2:28" ht="30.75" customHeight="1">
      <c r="B677" s="4" t="s">
        <v>307</v>
      </c>
      <c r="C677" s="2" t="s">
        <v>981</v>
      </c>
      <c r="D677" s="3">
        <v>0</v>
      </c>
      <c r="E677" s="3">
        <v>0</v>
      </c>
      <c r="F677" s="218">
        <v>0</v>
      </c>
      <c r="G677" s="3">
        <v>0</v>
      </c>
      <c r="H677" s="3">
        <v>0</v>
      </c>
      <c r="I677" s="218">
        <v>0</v>
      </c>
      <c r="J677" s="3">
        <v>0</v>
      </c>
      <c r="K677" s="3">
        <v>0</v>
      </c>
      <c r="L677" s="218">
        <v>0</v>
      </c>
      <c r="M677" s="3">
        <v>0</v>
      </c>
      <c r="N677" s="3">
        <v>0</v>
      </c>
      <c r="O677" s="218">
        <v>0</v>
      </c>
      <c r="P677" s="3">
        <v>0</v>
      </c>
      <c r="Q677" s="3">
        <v>0</v>
      </c>
      <c r="R677" s="218">
        <v>0</v>
      </c>
      <c r="S677" s="68">
        <f t="shared" si="107"/>
        <v>0</v>
      </c>
      <c r="T677" s="68">
        <f t="shared" si="108"/>
        <v>0</v>
      </c>
      <c r="U677" s="202">
        <v>0</v>
      </c>
      <c r="V677" s="35" t="s">
        <v>993</v>
      </c>
      <c r="W677" s="35" t="s">
        <v>81</v>
      </c>
      <c r="X677" s="36">
        <v>1</v>
      </c>
      <c r="Y677" s="36">
        <v>1</v>
      </c>
      <c r="Z677" s="36">
        <v>2</v>
      </c>
      <c r="AA677" s="275"/>
      <c r="AB677" s="48"/>
    </row>
    <row r="678" spans="2:28" ht="47.25" customHeight="1">
      <c r="B678" s="18" t="s">
        <v>383</v>
      </c>
      <c r="C678" s="18" t="s">
        <v>982</v>
      </c>
      <c r="D678" s="19">
        <f>D679</f>
        <v>0</v>
      </c>
      <c r="E678" s="19">
        <f>E679</f>
        <v>0</v>
      </c>
      <c r="F678" s="218">
        <v>0</v>
      </c>
      <c r="G678" s="19">
        <f>G679</f>
        <v>0</v>
      </c>
      <c r="H678" s="19">
        <f>H679</f>
        <v>0</v>
      </c>
      <c r="I678" s="218">
        <v>0</v>
      </c>
      <c r="J678" s="19">
        <f>J679</f>
        <v>0</v>
      </c>
      <c r="K678" s="19">
        <f>K679</f>
        <v>0</v>
      </c>
      <c r="L678" s="218">
        <v>0</v>
      </c>
      <c r="M678" s="19">
        <f>M679</f>
        <v>550</v>
      </c>
      <c r="N678" s="19">
        <f>N679</f>
        <v>550</v>
      </c>
      <c r="O678" s="218">
        <f>N678/M678</f>
        <v>1</v>
      </c>
      <c r="P678" s="19">
        <f>P679</f>
        <v>0</v>
      </c>
      <c r="Q678" s="19">
        <f>Q679</f>
        <v>0</v>
      </c>
      <c r="R678" s="218">
        <v>0</v>
      </c>
      <c r="S678" s="68">
        <f t="shared" si="107"/>
        <v>550</v>
      </c>
      <c r="T678" s="68">
        <f t="shared" si="108"/>
        <v>550</v>
      </c>
      <c r="U678" s="202">
        <v>0</v>
      </c>
      <c r="V678" s="35" t="s">
        <v>994</v>
      </c>
      <c r="W678" s="35" t="s">
        <v>43</v>
      </c>
      <c r="X678" s="36" t="s">
        <v>995</v>
      </c>
      <c r="Y678" s="36" t="s">
        <v>996</v>
      </c>
      <c r="Z678" s="36" t="s">
        <v>996</v>
      </c>
      <c r="AA678" s="275"/>
      <c r="AB678" s="48"/>
    </row>
    <row r="679" spans="2:28" ht="41.25" customHeight="1">
      <c r="B679" s="4" t="s">
        <v>347</v>
      </c>
      <c r="C679" s="2" t="s">
        <v>983</v>
      </c>
      <c r="D679" s="3">
        <v>0</v>
      </c>
      <c r="E679" s="3">
        <v>0</v>
      </c>
      <c r="F679" s="218">
        <v>0</v>
      </c>
      <c r="G679" s="3">
        <v>0</v>
      </c>
      <c r="H679" s="3">
        <v>0</v>
      </c>
      <c r="I679" s="218">
        <v>0</v>
      </c>
      <c r="J679" s="3">
        <v>0</v>
      </c>
      <c r="K679" s="3">
        <v>0</v>
      </c>
      <c r="L679" s="218">
        <v>0</v>
      </c>
      <c r="M679" s="3">
        <v>550</v>
      </c>
      <c r="N679" s="3">
        <v>550</v>
      </c>
      <c r="O679" s="218">
        <f>N679/M679</f>
        <v>1</v>
      </c>
      <c r="P679" s="3">
        <v>0</v>
      </c>
      <c r="Q679" s="3">
        <v>0</v>
      </c>
      <c r="R679" s="218">
        <v>0</v>
      </c>
      <c r="S679" s="68">
        <f t="shared" si="107"/>
        <v>550</v>
      </c>
      <c r="T679" s="68">
        <f t="shared" si="108"/>
        <v>550</v>
      </c>
      <c r="U679" s="218">
        <f>T679/S679</f>
        <v>1</v>
      </c>
      <c r="V679" s="35" t="s">
        <v>997</v>
      </c>
      <c r="W679" s="35" t="s">
        <v>117</v>
      </c>
      <c r="X679" s="36">
        <v>13582.3</v>
      </c>
      <c r="Y679" s="36">
        <v>14352.6</v>
      </c>
      <c r="Z679" s="36">
        <v>14352.6</v>
      </c>
      <c r="AA679" s="275"/>
      <c r="AB679" s="48"/>
    </row>
    <row r="680" spans="2:28" ht="36.75" customHeight="1">
      <c r="B680" s="18" t="s">
        <v>384</v>
      </c>
      <c r="C680" s="18" t="s">
        <v>984</v>
      </c>
      <c r="D680" s="19">
        <f>D681+D682+D683+D684+D685+D686</f>
        <v>0</v>
      </c>
      <c r="E680" s="19">
        <f>E681+E682+E683+E684+E685+E686</f>
        <v>0</v>
      </c>
      <c r="F680" s="218">
        <v>0</v>
      </c>
      <c r="G680" s="19">
        <f>G681+G682+G683+G684+G685+G686</f>
        <v>0</v>
      </c>
      <c r="H680" s="19">
        <f>H681+H682+H683+H684+H685+H686</f>
        <v>0</v>
      </c>
      <c r="I680" s="218">
        <v>0</v>
      </c>
      <c r="J680" s="19">
        <f>J681+J682+J683+J684+J685+J686</f>
        <v>1465.5</v>
      </c>
      <c r="K680" s="19">
        <f>K681+K682+K683+K684+K685+K686</f>
        <v>1170.2</v>
      </c>
      <c r="L680" s="243">
        <f>K680/J680</f>
        <v>0.7984988058683044</v>
      </c>
      <c r="M680" s="19">
        <f>M681+M682+M683+M684+M685+M686</f>
        <v>17223.1</v>
      </c>
      <c r="N680" s="19">
        <f>N681+N682+N683+N684+N685+N686</f>
        <v>17223.1</v>
      </c>
      <c r="O680" s="218">
        <f>N680/M680</f>
        <v>1</v>
      </c>
      <c r="P680" s="19">
        <f>P681+P682+P683+P684+P685+P686</f>
        <v>0</v>
      </c>
      <c r="Q680" s="19">
        <f>Q681+Q682+Q683+Q684+Q685+Q686</f>
        <v>0</v>
      </c>
      <c r="R680" s="218">
        <v>0</v>
      </c>
      <c r="S680" s="68">
        <f t="shared" si="107"/>
        <v>18688.6</v>
      </c>
      <c r="T680" s="68">
        <f t="shared" si="108"/>
        <v>18393.3</v>
      </c>
      <c r="U680" s="218">
        <f>T680/S680</f>
        <v>0.984198923407853</v>
      </c>
      <c r="V680" s="35" t="s">
        <v>48</v>
      </c>
      <c r="W680" s="35" t="s">
        <v>48</v>
      </c>
      <c r="X680" s="35" t="s">
        <v>48</v>
      </c>
      <c r="Y680" s="35" t="s">
        <v>48</v>
      </c>
      <c r="Z680" s="35" t="s">
        <v>48</v>
      </c>
      <c r="AB680" s="48"/>
    </row>
    <row r="681" spans="2:28" ht="30.75" customHeight="1">
      <c r="B681" s="4" t="s">
        <v>420</v>
      </c>
      <c r="C681" s="2" t="s">
        <v>985</v>
      </c>
      <c r="D681" s="3">
        <v>0</v>
      </c>
      <c r="E681" s="3">
        <v>0</v>
      </c>
      <c r="F681" s="218">
        <v>0</v>
      </c>
      <c r="G681" s="3">
        <v>0</v>
      </c>
      <c r="H681" s="3">
        <v>0</v>
      </c>
      <c r="I681" s="218">
        <v>0</v>
      </c>
      <c r="J681" s="3">
        <v>0</v>
      </c>
      <c r="K681" s="3">
        <v>0</v>
      </c>
      <c r="L681" s="218">
        <v>0</v>
      </c>
      <c r="M681" s="3">
        <v>17223.1</v>
      </c>
      <c r="N681" s="3">
        <v>17223.1</v>
      </c>
      <c r="O681" s="218">
        <f>N681/M681</f>
        <v>1</v>
      </c>
      <c r="P681" s="3">
        <v>0</v>
      </c>
      <c r="Q681" s="3">
        <v>0</v>
      </c>
      <c r="R681" s="218">
        <v>0</v>
      </c>
      <c r="S681" s="68">
        <f t="shared" si="107"/>
        <v>17223.1</v>
      </c>
      <c r="T681" s="68">
        <f t="shared" si="108"/>
        <v>17223.1</v>
      </c>
      <c r="U681" s="218">
        <f>T681/S681</f>
        <v>1</v>
      </c>
      <c r="V681" s="35" t="s">
        <v>48</v>
      </c>
      <c r="W681" s="35" t="s">
        <v>48</v>
      </c>
      <c r="X681" s="35" t="s">
        <v>48</v>
      </c>
      <c r="Y681" s="35" t="s">
        <v>48</v>
      </c>
      <c r="Z681" s="35" t="s">
        <v>48</v>
      </c>
      <c r="AB681" s="48"/>
    </row>
    <row r="682" spans="2:28" ht="30.75" customHeight="1">
      <c r="B682" s="4" t="s">
        <v>500</v>
      </c>
      <c r="C682" s="2" t="s">
        <v>986</v>
      </c>
      <c r="D682" s="3">
        <v>0</v>
      </c>
      <c r="E682" s="3">
        <v>0</v>
      </c>
      <c r="F682" s="218">
        <v>0</v>
      </c>
      <c r="G682" s="3">
        <v>0</v>
      </c>
      <c r="H682" s="3">
        <v>0</v>
      </c>
      <c r="I682" s="218">
        <v>0</v>
      </c>
      <c r="J682" s="3">
        <v>0</v>
      </c>
      <c r="K682" s="3">
        <v>0</v>
      </c>
      <c r="L682" s="218">
        <v>0</v>
      </c>
      <c r="M682" s="3">
        <v>0</v>
      </c>
      <c r="N682" s="3">
        <v>0</v>
      </c>
      <c r="O682" s="218">
        <v>0</v>
      </c>
      <c r="P682" s="3">
        <v>0</v>
      </c>
      <c r="Q682" s="3">
        <v>0</v>
      </c>
      <c r="R682" s="218">
        <v>0</v>
      </c>
      <c r="S682" s="68">
        <f t="shared" si="107"/>
        <v>0</v>
      </c>
      <c r="T682" s="68">
        <f t="shared" si="108"/>
        <v>0</v>
      </c>
      <c r="U682" s="202">
        <v>0</v>
      </c>
      <c r="V682" s="35" t="s">
        <v>48</v>
      </c>
      <c r="W682" s="35" t="s">
        <v>48</v>
      </c>
      <c r="X682" s="35" t="s">
        <v>48</v>
      </c>
      <c r="Y682" s="35" t="s">
        <v>48</v>
      </c>
      <c r="Z682" s="35" t="s">
        <v>48</v>
      </c>
      <c r="AB682" s="48"/>
    </row>
    <row r="683" spans="2:28" ht="39" customHeight="1">
      <c r="B683" s="4" t="s">
        <v>510</v>
      </c>
      <c r="C683" s="2" t="s">
        <v>987</v>
      </c>
      <c r="D683" s="3">
        <v>0</v>
      </c>
      <c r="E683" s="3">
        <v>0</v>
      </c>
      <c r="F683" s="218">
        <v>0</v>
      </c>
      <c r="G683" s="3">
        <v>0</v>
      </c>
      <c r="H683" s="3">
        <v>0</v>
      </c>
      <c r="I683" s="218">
        <v>0</v>
      </c>
      <c r="J683" s="3">
        <v>0</v>
      </c>
      <c r="K683" s="3">
        <v>0</v>
      </c>
      <c r="L683" s="218">
        <v>0</v>
      </c>
      <c r="M683" s="3">
        <v>0</v>
      </c>
      <c r="N683" s="3">
        <v>0</v>
      </c>
      <c r="O683" s="218">
        <v>0</v>
      </c>
      <c r="P683" s="3">
        <v>0</v>
      </c>
      <c r="Q683" s="3">
        <v>0</v>
      </c>
      <c r="R683" s="218">
        <v>0</v>
      </c>
      <c r="S683" s="68">
        <f t="shared" si="107"/>
        <v>0</v>
      </c>
      <c r="T683" s="68">
        <f t="shared" si="108"/>
        <v>0</v>
      </c>
      <c r="U683" s="202">
        <v>0</v>
      </c>
      <c r="V683" s="35" t="s">
        <v>48</v>
      </c>
      <c r="W683" s="35" t="s">
        <v>48</v>
      </c>
      <c r="X683" s="35" t="s">
        <v>48</v>
      </c>
      <c r="Y683" s="35" t="s">
        <v>48</v>
      </c>
      <c r="Z683" s="35" t="s">
        <v>48</v>
      </c>
      <c r="AB683" s="48"/>
    </row>
    <row r="684" spans="2:28" ht="30.75" customHeight="1">
      <c r="B684" s="4" t="s">
        <v>540</v>
      </c>
      <c r="C684" s="2" t="s">
        <v>988</v>
      </c>
      <c r="D684" s="3">
        <v>0</v>
      </c>
      <c r="E684" s="3">
        <v>0</v>
      </c>
      <c r="F684" s="218">
        <v>0</v>
      </c>
      <c r="G684" s="3">
        <v>0</v>
      </c>
      <c r="H684" s="3">
        <v>0</v>
      </c>
      <c r="I684" s="218">
        <v>0</v>
      </c>
      <c r="J684" s="3">
        <v>1244.6</v>
      </c>
      <c r="K684" s="3">
        <v>949.6</v>
      </c>
      <c r="L684" s="218">
        <f>K684/J684</f>
        <v>0.7629760565643581</v>
      </c>
      <c r="M684" s="3">
        <v>0</v>
      </c>
      <c r="N684" s="3">
        <v>0</v>
      </c>
      <c r="O684" s="218">
        <v>0</v>
      </c>
      <c r="P684" s="3">
        <v>0</v>
      </c>
      <c r="Q684" s="3">
        <v>0</v>
      </c>
      <c r="R684" s="218">
        <v>0</v>
      </c>
      <c r="S684" s="68">
        <f t="shared" si="107"/>
        <v>1244.6</v>
      </c>
      <c r="T684" s="68">
        <f t="shared" si="108"/>
        <v>949.6</v>
      </c>
      <c r="U684" s="218">
        <f>T684/S684</f>
        <v>0.7629760565643581</v>
      </c>
      <c r="V684" s="35" t="s">
        <v>48</v>
      </c>
      <c r="W684" s="35" t="s">
        <v>48</v>
      </c>
      <c r="X684" s="35" t="s">
        <v>48</v>
      </c>
      <c r="Y684" s="35" t="s">
        <v>48</v>
      </c>
      <c r="Z684" s="35" t="s">
        <v>48</v>
      </c>
      <c r="AB684" s="48"/>
    </row>
    <row r="685" spans="2:28" ht="30.75" customHeight="1">
      <c r="B685" s="4" t="s">
        <v>542</v>
      </c>
      <c r="C685" s="2" t="s">
        <v>989</v>
      </c>
      <c r="D685" s="3">
        <v>0</v>
      </c>
      <c r="E685" s="3">
        <v>0</v>
      </c>
      <c r="F685" s="218">
        <v>0</v>
      </c>
      <c r="G685" s="3">
        <v>0</v>
      </c>
      <c r="H685" s="3">
        <v>0</v>
      </c>
      <c r="I685" s="218">
        <v>0</v>
      </c>
      <c r="J685" s="3">
        <v>27.9</v>
      </c>
      <c r="K685" s="3">
        <v>27.9</v>
      </c>
      <c r="L685" s="218">
        <f>K685/J685</f>
        <v>1</v>
      </c>
      <c r="M685" s="3">
        <v>0</v>
      </c>
      <c r="N685" s="3">
        <v>0</v>
      </c>
      <c r="O685" s="218">
        <v>0</v>
      </c>
      <c r="P685" s="3">
        <v>0</v>
      </c>
      <c r="Q685" s="3">
        <v>0</v>
      </c>
      <c r="R685" s="218">
        <v>0</v>
      </c>
      <c r="S685" s="68">
        <f aca="true" t="shared" si="109" ref="S685:T687">D685+G685+J685+M685+P685</f>
        <v>27.9</v>
      </c>
      <c r="T685" s="68">
        <f t="shared" si="109"/>
        <v>27.9</v>
      </c>
      <c r="U685" s="202">
        <v>1</v>
      </c>
      <c r="V685" s="35" t="s">
        <v>48</v>
      </c>
      <c r="W685" s="35" t="s">
        <v>48</v>
      </c>
      <c r="X685" s="35" t="s">
        <v>48</v>
      </c>
      <c r="Y685" s="35" t="s">
        <v>48</v>
      </c>
      <c r="Z685" s="35" t="s">
        <v>48</v>
      </c>
      <c r="AB685" s="48"/>
    </row>
    <row r="686" spans="2:28" ht="30.75" customHeight="1">
      <c r="B686" s="4" t="s">
        <v>543</v>
      </c>
      <c r="C686" s="2" t="s">
        <v>990</v>
      </c>
      <c r="D686" s="3">
        <v>0</v>
      </c>
      <c r="E686" s="3">
        <v>0</v>
      </c>
      <c r="F686" s="218">
        <v>0</v>
      </c>
      <c r="G686" s="3">
        <v>0</v>
      </c>
      <c r="H686" s="3">
        <v>0</v>
      </c>
      <c r="I686" s="218">
        <v>0</v>
      </c>
      <c r="J686" s="3">
        <v>193</v>
      </c>
      <c r="K686" s="3">
        <v>192.7</v>
      </c>
      <c r="L686" s="218">
        <f>K686/J686</f>
        <v>0.9984455958549222</v>
      </c>
      <c r="M686" s="3">
        <v>0</v>
      </c>
      <c r="N686" s="3">
        <v>0</v>
      </c>
      <c r="O686" s="218">
        <v>0</v>
      </c>
      <c r="P686" s="3">
        <v>0</v>
      </c>
      <c r="Q686" s="3">
        <v>0</v>
      </c>
      <c r="R686" s="218">
        <v>0</v>
      </c>
      <c r="S686" s="68">
        <f t="shared" si="109"/>
        <v>193</v>
      </c>
      <c r="T686" s="68">
        <f t="shared" si="109"/>
        <v>192.7</v>
      </c>
      <c r="U686" s="218">
        <f>T686/S686</f>
        <v>0.9984455958549222</v>
      </c>
      <c r="V686" s="35" t="s">
        <v>48</v>
      </c>
      <c r="W686" s="35" t="s">
        <v>48</v>
      </c>
      <c r="X686" s="35" t="s">
        <v>48</v>
      </c>
      <c r="Y686" s="35" t="s">
        <v>48</v>
      </c>
      <c r="Z686" s="35" t="s">
        <v>48</v>
      </c>
      <c r="AB686" s="48"/>
    </row>
    <row r="687" spans="2:28" ht="30.75" customHeight="1">
      <c r="B687" s="294" t="s">
        <v>153</v>
      </c>
      <c r="C687" s="294"/>
      <c r="D687" s="59">
        <f>D675+D678+D680</f>
        <v>0</v>
      </c>
      <c r="E687" s="59">
        <f>E675+E678+E680</f>
        <v>0</v>
      </c>
      <c r="F687" s="224">
        <v>0</v>
      </c>
      <c r="G687" s="59">
        <f>G675+G678+G680</f>
        <v>0</v>
      </c>
      <c r="H687" s="59">
        <f>H675+H678+H680</f>
        <v>0</v>
      </c>
      <c r="I687" s="224">
        <v>0</v>
      </c>
      <c r="J687" s="59">
        <f>J675+J678+J680</f>
        <v>1465.5</v>
      </c>
      <c r="K687" s="59">
        <f>K675+K678+K680</f>
        <v>1170.2</v>
      </c>
      <c r="L687" s="224">
        <f>K687/J687</f>
        <v>0.7984988058683044</v>
      </c>
      <c r="M687" s="59">
        <f>M675+M678+M680</f>
        <v>17773.1</v>
      </c>
      <c r="N687" s="59">
        <f>N675+N678+N680</f>
        <v>17773.1</v>
      </c>
      <c r="O687" s="224">
        <f>N687/M687</f>
        <v>1</v>
      </c>
      <c r="P687" s="59">
        <f>P675+P678+P680</f>
        <v>0</v>
      </c>
      <c r="Q687" s="59">
        <f>Q675+Q678+Q680</f>
        <v>0</v>
      </c>
      <c r="R687" s="224">
        <v>0</v>
      </c>
      <c r="S687" s="74">
        <f t="shared" si="109"/>
        <v>19238.6</v>
      </c>
      <c r="T687" s="74">
        <f t="shared" si="109"/>
        <v>18943.3</v>
      </c>
      <c r="U687" s="224">
        <f>T687/S687</f>
        <v>0.9846506502552161</v>
      </c>
      <c r="V687" s="35" t="s">
        <v>48</v>
      </c>
      <c r="W687" s="35" t="s">
        <v>48</v>
      </c>
      <c r="X687" s="35" t="s">
        <v>48</v>
      </c>
      <c r="Y687" s="35" t="s">
        <v>48</v>
      </c>
      <c r="Z687" s="35" t="s">
        <v>48</v>
      </c>
      <c r="AB687" s="48"/>
    </row>
    <row r="688" spans="2:28" ht="30.75" customHeight="1">
      <c r="B688" s="321" t="s">
        <v>998</v>
      </c>
      <c r="C688" s="322"/>
      <c r="D688" s="322"/>
      <c r="E688" s="322"/>
      <c r="F688" s="322"/>
      <c r="G688" s="322"/>
      <c r="H688" s="322"/>
      <c r="I688" s="322"/>
      <c r="J688" s="322"/>
      <c r="K688" s="322"/>
      <c r="L688" s="322"/>
      <c r="M688" s="322"/>
      <c r="N688" s="322"/>
      <c r="O688" s="322"/>
      <c r="P688" s="322"/>
      <c r="Q688" s="322"/>
      <c r="R688" s="322"/>
      <c r="S688" s="322"/>
      <c r="T688" s="322"/>
      <c r="U688" s="322"/>
      <c r="V688" s="322"/>
      <c r="W688" s="322"/>
      <c r="X688" s="322"/>
      <c r="Y688" s="322"/>
      <c r="Z688" s="322"/>
      <c r="AB688" s="48"/>
    </row>
    <row r="689" spans="2:28" ht="45" customHeight="1">
      <c r="B689" s="18" t="s">
        <v>375</v>
      </c>
      <c r="C689" s="18" t="s">
        <v>999</v>
      </c>
      <c r="D689" s="19">
        <f>D690+D691</f>
        <v>0</v>
      </c>
      <c r="E689" s="19">
        <f>E690+E691</f>
        <v>0</v>
      </c>
      <c r="F689" s="218">
        <v>0</v>
      </c>
      <c r="G689" s="19">
        <f>G690+G691</f>
        <v>0</v>
      </c>
      <c r="H689" s="19">
        <f>H690+H691</f>
        <v>0</v>
      </c>
      <c r="I689" s="218">
        <v>0</v>
      </c>
      <c r="J689" s="19">
        <f>J690+J691</f>
        <v>0</v>
      </c>
      <c r="K689" s="19">
        <f>K690+K691</f>
        <v>0</v>
      </c>
      <c r="L689" s="218">
        <v>0</v>
      </c>
      <c r="M689" s="19">
        <f>M690+M691</f>
        <v>0</v>
      </c>
      <c r="N689" s="19">
        <f>N690+N691</f>
        <v>0</v>
      </c>
      <c r="O689" s="218">
        <v>0</v>
      </c>
      <c r="P689" s="19">
        <f>P690+P691</f>
        <v>0</v>
      </c>
      <c r="Q689" s="19">
        <f>Q690+Q691</f>
        <v>0</v>
      </c>
      <c r="R689" s="218">
        <v>0</v>
      </c>
      <c r="S689" s="68">
        <f aca="true" t="shared" si="110" ref="S689:T694">D689+G689+J689+M689+P689</f>
        <v>0</v>
      </c>
      <c r="T689" s="68">
        <f t="shared" si="110"/>
        <v>0</v>
      </c>
      <c r="U689" s="218">
        <v>0</v>
      </c>
      <c r="V689" s="35" t="s">
        <v>1004</v>
      </c>
      <c r="W689" s="35" t="s">
        <v>43</v>
      </c>
      <c r="X689" s="36">
        <v>55.6</v>
      </c>
      <c r="Y689" s="36">
        <v>61.59</v>
      </c>
      <c r="Z689" s="36">
        <v>61.59</v>
      </c>
      <c r="AA689" s="277"/>
      <c r="AB689" s="48"/>
    </row>
    <row r="690" spans="2:28" ht="57.75" customHeight="1">
      <c r="B690" s="4" t="s">
        <v>305</v>
      </c>
      <c r="C690" s="2" t="s">
        <v>1000</v>
      </c>
      <c r="D690" s="3">
        <v>0</v>
      </c>
      <c r="E690" s="3">
        <v>0</v>
      </c>
      <c r="F690" s="218">
        <v>0</v>
      </c>
      <c r="G690" s="3">
        <v>0</v>
      </c>
      <c r="H690" s="3">
        <v>0</v>
      </c>
      <c r="I690" s="218">
        <v>0</v>
      </c>
      <c r="J690" s="3">
        <v>0</v>
      </c>
      <c r="K690" s="3">
        <v>0</v>
      </c>
      <c r="L690" s="218">
        <v>0</v>
      </c>
      <c r="M690" s="3">
        <v>0</v>
      </c>
      <c r="N690" s="3">
        <v>0</v>
      </c>
      <c r="O690" s="218">
        <v>0</v>
      </c>
      <c r="P690" s="3">
        <v>0</v>
      </c>
      <c r="Q690" s="3">
        <v>0</v>
      </c>
      <c r="R690" s="218">
        <v>0</v>
      </c>
      <c r="S690" s="68">
        <f t="shared" si="110"/>
        <v>0</v>
      </c>
      <c r="T690" s="68">
        <f t="shared" si="110"/>
        <v>0</v>
      </c>
      <c r="U690" s="202">
        <v>0</v>
      </c>
      <c r="V690" s="35" t="s">
        <v>1005</v>
      </c>
      <c r="W690" s="35" t="s">
        <v>81</v>
      </c>
      <c r="X690" s="36">
        <v>0</v>
      </c>
      <c r="Y690" s="36">
        <v>0</v>
      </c>
      <c r="Z690" s="36">
        <v>0</v>
      </c>
      <c r="AA690" s="275"/>
      <c r="AB690" s="48"/>
    </row>
    <row r="691" spans="2:28" ht="50.25" customHeight="1">
      <c r="B691" s="4" t="s">
        <v>307</v>
      </c>
      <c r="C691" s="2" t="s">
        <v>1001</v>
      </c>
      <c r="D691" s="3">
        <v>0</v>
      </c>
      <c r="E691" s="3">
        <v>0</v>
      </c>
      <c r="F691" s="218">
        <v>0</v>
      </c>
      <c r="G691" s="3">
        <v>0</v>
      </c>
      <c r="H691" s="3">
        <v>0</v>
      </c>
      <c r="I691" s="218">
        <v>0</v>
      </c>
      <c r="J691" s="3">
        <v>0</v>
      </c>
      <c r="K691" s="3">
        <v>0</v>
      </c>
      <c r="L691" s="218">
        <v>0</v>
      </c>
      <c r="M691" s="3">
        <v>0</v>
      </c>
      <c r="N691" s="3">
        <v>0</v>
      </c>
      <c r="O691" s="218">
        <v>0</v>
      </c>
      <c r="P691" s="3">
        <v>0</v>
      </c>
      <c r="Q691" s="3">
        <v>0</v>
      </c>
      <c r="R691" s="218">
        <v>0</v>
      </c>
      <c r="S691" s="68">
        <f t="shared" si="110"/>
        <v>0</v>
      </c>
      <c r="T691" s="68">
        <f t="shared" si="110"/>
        <v>0</v>
      </c>
      <c r="U691" s="202">
        <v>0</v>
      </c>
      <c r="V691" s="35" t="s">
        <v>1006</v>
      </c>
      <c r="W691" s="35" t="s">
        <v>43</v>
      </c>
      <c r="X691" s="36">
        <v>100</v>
      </c>
      <c r="Y691" s="36">
        <v>100</v>
      </c>
      <c r="Z691" s="36">
        <v>90</v>
      </c>
      <c r="AA691" s="275"/>
      <c r="AB691" s="48"/>
    </row>
    <row r="692" spans="2:28" ht="30.75" customHeight="1">
      <c r="B692" s="18" t="s">
        <v>383</v>
      </c>
      <c r="C692" s="18" t="s">
        <v>1002</v>
      </c>
      <c r="D692" s="19">
        <f>D693</f>
        <v>0</v>
      </c>
      <c r="E692" s="19">
        <f>E693</f>
        <v>0</v>
      </c>
      <c r="F692" s="218">
        <v>0</v>
      </c>
      <c r="G692" s="19">
        <f>G693</f>
        <v>0</v>
      </c>
      <c r="H692" s="19">
        <f>H693</f>
        <v>0</v>
      </c>
      <c r="I692" s="218">
        <v>0</v>
      </c>
      <c r="J692" s="19">
        <f>J693</f>
        <v>0</v>
      </c>
      <c r="K692" s="19">
        <f>K693</f>
        <v>0</v>
      </c>
      <c r="L692" s="218">
        <v>0</v>
      </c>
      <c r="M692" s="19">
        <f>M693</f>
        <v>0</v>
      </c>
      <c r="N692" s="19">
        <f>N693</f>
        <v>0</v>
      </c>
      <c r="O692" s="218">
        <v>0</v>
      </c>
      <c r="P692" s="19">
        <f>P693</f>
        <v>0</v>
      </c>
      <c r="Q692" s="19">
        <f>Q693</f>
        <v>0</v>
      </c>
      <c r="R692" s="218">
        <v>0</v>
      </c>
      <c r="S692" s="68">
        <f t="shared" si="110"/>
        <v>0</v>
      </c>
      <c r="T692" s="68">
        <f t="shared" si="110"/>
        <v>0</v>
      </c>
      <c r="U692" s="202">
        <v>0</v>
      </c>
      <c r="V692" s="35" t="s">
        <v>48</v>
      </c>
      <c r="W692" s="35" t="s">
        <v>48</v>
      </c>
      <c r="X692" s="35" t="s">
        <v>48</v>
      </c>
      <c r="Y692" s="35" t="s">
        <v>48</v>
      </c>
      <c r="Z692" s="35" t="s">
        <v>48</v>
      </c>
      <c r="AB692" s="48"/>
    </row>
    <row r="693" spans="2:28" ht="51.75" customHeight="1">
      <c r="B693" s="4" t="s">
        <v>347</v>
      </c>
      <c r="C693" s="2" t="s">
        <v>1003</v>
      </c>
      <c r="D693" s="3">
        <v>0</v>
      </c>
      <c r="E693" s="3">
        <v>0</v>
      </c>
      <c r="F693" s="218">
        <v>0</v>
      </c>
      <c r="G693" s="3">
        <v>0</v>
      </c>
      <c r="H693" s="3">
        <v>0</v>
      </c>
      <c r="I693" s="218">
        <v>0</v>
      </c>
      <c r="J693" s="3">
        <v>0</v>
      </c>
      <c r="K693" s="3">
        <v>0</v>
      </c>
      <c r="L693" s="218">
        <v>0</v>
      </c>
      <c r="M693" s="3">
        <v>0</v>
      </c>
      <c r="N693" s="3">
        <v>0</v>
      </c>
      <c r="O693" s="218">
        <v>0</v>
      </c>
      <c r="P693" s="3">
        <v>0</v>
      </c>
      <c r="Q693" s="3">
        <v>0</v>
      </c>
      <c r="R693" s="218">
        <v>0</v>
      </c>
      <c r="S693" s="68">
        <f t="shared" si="110"/>
        <v>0</v>
      </c>
      <c r="T693" s="68">
        <f t="shared" si="110"/>
        <v>0</v>
      </c>
      <c r="U693" s="218">
        <v>0</v>
      </c>
      <c r="V693" s="35" t="s">
        <v>48</v>
      </c>
      <c r="W693" s="35" t="s">
        <v>48</v>
      </c>
      <c r="X693" s="35" t="s">
        <v>48</v>
      </c>
      <c r="Y693" s="35" t="s">
        <v>48</v>
      </c>
      <c r="Z693" s="35" t="s">
        <v>48</v>
      </c>
      <c r="AB693" s="48"/>
    </row>
    <row r="694" spans="2:28" ht="30.75" customHeight="1">
      <c r="B694" s="294" t="s">
        <v>158</v>
      </c>
      <c r="C694" s="294"/>
      <c r="D694" s="59">
        <f>D689+D692</f>
        <v>0</v>
      </c>
      <c r="E694" s="59">
        <f>E689+E692</f>
        <v>0</v>
      </c>
      <c r="F694" s="224">
        <v>0</v>
      </c>
      <c r="G694" s="59">
        <f>G689+G692</f>
        <v>0</v>
      </c>
      <c r="H694" s="59">
        <f>H689+H692</f>
        <v>0</v>
      </c>
      <c r="I694" s="224">
        <v>0</v>
      </c>
      <c r="J694" s="59">
        <f>J689+J692</f>
        <v>0</v>
      </c>
      <c r="K694" s="59">
        <f>K689+K692</f>
        <v>0</v>
      </c>
      <c r="L694" s="224">
        <v>0</v>
      </c>
      <c r="M694" s="59">
        <f>M689+M692</f>
        <v>0</v>
      </c>
      <c r="N694" s="59">
        <f>N689+N692</f>
        <v>0</v>
      </c>
      <c r="O694" s="224">
        <v>0</v>
      </c>
      <c r="P694" s="59">
        <f>P689+P692</f>
        <v>0</v>
      </c>
      <c r="Q694" s="59">
        <f>Q689+Q692</f>
        <v>0</v>
      </c>
      <c r="R694" s="224">
        <v>0</v>
      </c>
      <c r="S694" s="74">
        <f t="shared" si="110"/>
        <v>0</v>
      </c>
      <c r="T694" s="74">
        <f t="shared" si="110"/>
        <v>0</v>
      </c>
      <c r="U694" s="224">
        <v>0</v>
      </c>
      <c r="V694" s="35" t="s">
        <v>48</v>
      </c>
      <c r="W694" s="35" t="s">
        <v>48</v>
      </c>
      <c r="X694" s="35" t="s">
        <v>48</v>
      </c>
      <c r="Y694" s="35" t="s">
        <v>48</v>
      </c>
      <c r="Z694" s="35" t="s">
        <v>48</v>
      </c>
      <c r="AB694" s="48"/>
    </row>
    <row r="695" spans="2:28" ht="30.75" customHeight="1">
      <c r="B695" s="321" t="s">
        <v>1007</v>
      </c>
      <c r="C695" s="322"/>
      <c r="D695" s="322"/>
      <c r="E695" s="322"/>
      <c r="F695" s="322"/>
      <c r="G695" s="322"/>
      <c r="H695" s="322"/>
      <c r="I695" s="322"/>
      <c r="J695" s="322"/>
      <c r="K695" s="322"/>
      <c r="L695" s="322"/>
      <c r="M695" s="322"/>
      <c r="N695" s="322"/>
      <c r="O695" s="322"/>
      <c r="P695" s="322"/>
      <c r="Q695" s="322"/>
      <c r="R695" s="322"/>
      <c r="S695" s="322"/>
      <c r="T695" s="322"/>
      <c r="U695" s="322"/>
      <c r="V695" s="322"/>
      <c r="W695" s="322"/>
      <c r="X695" s="322"/>
      <c r="Y695" s="322"/>
      <c r="Z695" s="322"/>
      <c r="AB695" s="48"/>
    </row>
    <row r="696" spans="2:28" ht="33" customHeight="1">
      <c r="B696" s="18" t="s">
        <v>375</v>
      </c>
      <c r="C696" s="18" t="s">
        <v>1008</v>
      </c>
      <c r="D696" s="19">
        <f>D697</f>
        <v>0</v>
      </c>
      <c r="E696" s="19">
        <f>E697</f>
        <v>0</v>
      </c>
      <c r="F696" s="218">
        <v>0</v>
      </c>
      <c r="G696" s="19">
        <f>G697</f>
        <v>533.5</v>
      </c>
      <c r="H696" s="19">
        <f>H697</f>
        <v>533.5</v>
      </c>
      <c r="I696" s="218">
        <f>H696/G696</f>
        <v>1</v>
      </c>
      <c r="J696" s="19">
        <f>J697</f>
        <v>172.5</v>
      </c>
      <c r="K696" s="19">
        <f>K697</f>
        <v>28.1</v>
      </c>
      <c r="L696" s="218">
        <f>K696/J696</f>
        <v>0.1628985507246377</v>
      </c>
      <c r="M696" s="19">
        <f>M697</f>
        <v>8700</v>
      </c>
      <c r="N696" s="19">
        <f>N697</f>
        <v>1992.1</v>
      </c>
      <c r="O696" s="218">
        <f>N696/M696</f>
        <v>0.22897701149425287</v>
      </c>
      <c r="P696" s="19">
        <f>P697</f>
        <v>9000</v>
      </c>
      <c r="Q696" s="19">
        <f>Q697</f>
        <v>4002</v>
      </c>
      <c r="R696" s="218">
        <f>Q696/P696</f>
        <v>0.44466666666666665</v>
      </c>
      <c r="S696" s="68">
        <f aca="true" t="shared" si="111" ref="S696:T703">D696+G696+J696+M696+P696</f>
        <v>18406</v>
      </c>
      <c r="T696" s="68">
        <f t="shared" si="111"/>
        <v>6555.7</v>
      </c>
      <c r="U696" s="218">
        <f>T696/S696</f>
        <v>0.35617190046723896</v>
      </c>
      <c r="V696" s="35" t="s">
        <v>1015</v>
      </c>
      <c r="W696" s="35" t="s">
        <v>149</v>
      </c>
      <c r="X696" s="36">
        <v>100</v>
      </c>
      <c r="Y696" s="36">
        <v>100</v>
      </c>
      <c r="Z696" s="36">
        <v>30</v>
      </c>
      <c r="AA696" s="277"/>
      <c r="AB696" s="48"/>
    </row>
    <row r="697" spans="2:28" ht="37.5" customHeight="1">
      <c r="B697" s="4" t="s">
        <v>305</v>
      </c>
      <c r="C697" s="2" t="s">
        <v>1009</v>
      </c>
      <c r="D697" s="3">
        <v>0</v>
      </c>
      <c r="E697" s="3">
        <v>0</v>
      </c>
      <c r="F697" s="218">
        <v>0</v>
      </c>
      <c r="G697" s="3">
        <v>533.5</v>
      </c>
      <c r="H697" s="3">
        <v>533.5</v>
      </c>
      <c r="I697" s="218">
        <f>H697/G697</f>
        <v>1</v>
      </c>
      <c r="J697" s="3">
        <v>172.5</v>
      </c>
      <c r="K697" s="3">
        <v>28.1</v>
      </c>
      <c r="L697" s="218">
        <f>K697/J697</f>
        <v>0.1628985507246377</v>
      </c>
      <c r="M697" s="3">
        <v>8700</v>
      </c>
      <c r="N697" s="3">
        <v>1992.1</v>
      </c>
      <c r="O697" s="218">
        <f>N697/M697</f>
        <v>0.22897701149425287</v>
      </c>
      <c r="P697" s="3">
        <v>9000</v>
      </c>
      <c r="Q697" s="3">
        <v>4002</v>
      </c>
      <c r="R697" s="218">
        <f>Q697/P697</f>
        <v>0.44466666666666665</v>
      </c>
      <c r="S697" s="68">
        <f t="shared" si="111"/>
        <v>18406</v>
      </c>
      <c r="T697" s="68">
        <f t="shared" si="111"/>
        <v>6555.7</v>
      </c>
      <c r="U697" s="218">
        <f>T697/S697</f>
        <v>0.35617190046723896</v>
      </c>
      <c r="V697" s="35" t="s">
        <v>1016</v>
      </c>
      <c r="W697" s="35" t="s">
        <v>149</v>
      </c>
      <c r="X697" s="36">
        <v>3</v>
      </c>
      <c r="Y697" s="36">
        <v>5</v>
      </c>
      <c r="Z697" s="36">
        <v>4</v>
      </c>
      <c r="AA697" s="277"/>
      <c r="AB697" s="48"/>
    </row>
    <row r="698" spans="2:28" ht="51" customHeight="1">
      <c r="B698" s="18" t="s">
        <v>383</v>
      </c>
      <c r="C698" s="18" t="s">
        <v>1010</v>
      </c>
      <c r="D698" s="19">
        <f>D699+D700</f>
        <v>0</v>
      </c>
      <c r="E698" s="19">
        <f>E699+E700</f>
        <v>0</v>
      </c>
      <c r="F698" s="218">
        <v>0</v>
      </c>
      <c r="G698" s="19">
        <f>G699+G700</f>
        <v>0</v>
      </c>
      <c r="H698" s="19">
        <f>H699+H700</f>
        <v>0</v>
      </c>
      <c r="I698" s="218">
        <v>0</v>
      </c>
      <c r="J698" s="19">
        <f>J699+J700</f>
        <v>1701.4</v>
      </c>
      <c r="K698" s="19">
        <f>K699+K700</f>
        <v>1674.2</v>
      </c>
      <c r="L698" s="218">
        <f>K698/J698</f>
        <v>0.9840131656283061</v>
      </c>
      <c r="M698" s="19">
        <f>M699+M700</f>
        <v>0</v>
      </c>
      <c r="N698" s="19">
        <f>N699+N700</f>
        <v>0</v>
      </c>
      <c r="O698" s="218">
        <v>0</v>
      </c>
      <c r="P698" s="19">
        <f>P699+P700</f>
        <v>4195</v>
      </c>
      <c r="Q698" s="19">
        <f>Q699+Q700</f>
        <v>0</v>
      </c>
      <c r="R698" s="218">
        <v>0</v>
      </c>
      <c r="S698" s="68">
        <f t="shared" si="111"/>
        <v>5896.4</v>
      </c>
      <c r="T698" s="68">
        <f t="shared" si="111"/>
        <v>1674.2</v>
      </c>
      <c r="U698" s="218">
        <f>T698/S698</f>
        <v>0.28393596092531037</v>
      </c>
      <c r="V698" s="35" t="s">
        <v>1017</v>
      </c>
      <c r="W698" s="35" t="s">
        <v>81</v>
      </c>
      <c r="X698" s="36">
        <v>0</v>
      </c>
      <c r="Y698" s="36">
        <v>1</v>
      </c>
      <c r="Z698" s="36">
        <v>0</v>
      </c>
      <c r="AA698" s="277"/>
      <c r="AB698" s="48"/>
    </row>
    <row r="699" spans="2:28" ht="40.5" customHeight="1">
      <c r="B699" s="4" t="s">
        <v>347</v>
      </c>
      <c r="C699" s="2" t="s">
        <v>1011</v>
      </c>
      <c r="D699" s="3">
        <v>0</v>
      </c>
      <c r="E699" s="3">
        <v>0</v>
      </c>
      <c r="F699" s="218">
        <v>0</v>
      </c>
      <c r="G699" s="3">
        <v>0</v>
      </c>
      <c r="H699" s="3">
        <v>0</v>
      </c>
      <c r="I699" s="218">
        <v>0</v>
      </c>
      <c r="J699" s="3">
        <v>0</v>
      </c>
      <c r="K699" s="3">
        <v>0</v>
      </c>
      <c r="L699" s="218">
        <v>0</v>
      </c>
      <c r="M699" s="3">
        <v>0</v>
      </c>
      <c r="N699" s="3">
        <v>0</v>
      </c>
      <c r="O699" s="218">
        <v>0</v>
      </c>
      <c r="P699" s="3">
        <v>4195</v>
      </c>
      <c r="Q699" s="3">
        <v>0</v>
      </c>
      <c r="R699" s="218">
        <v>0</v>
      </c>
      <c r="S699" s="68">
        <f t="shared" si="111"/>
        <v>4195</v>
      </c>
      <c r="T699" s="68">
        <f t="shared" si="111"/>
        <v>0</v>
      </c>
      <c r="U699" s="218">
        <f>T699/S699</f>
        <v>0</v>
      </c>
      <c r="V699" s="35" t="s">
        <v>48</v>
      </c>
      <c r="W699" s="35" t="s">
        <v>48</v>
      </c>
      <c r="X699" s="35" t="s">
        <v>48</v>
      </c>
      <c r="Y699" s="35" t="s">
        <v>48</v>
      </c>
      <c r="Z699" s="35" t="s">
        <v>48</v>
      </c>
      <c r="AB699" s="48"/>
    </row>
    <row r="700" spans="2:28" ht="30.75" customHeight="1">
      <c r="B700" s="4" t="s">
        <v>417</v>
      </c>
      <c r="C700" s="2" t="s">
        <v>1012</v>
      </c>
      <c r="D700" s="3">
        <v>0</v>
      </c>
      <c r="E700" s="3">
        <v>0</v>
      </c>
      <c r="F700" s="218">
        <v>0</v>
      </c>
      <c r="G700" s="3">
        <v>0</v>
      </c>
      <c r="H700" s="3">
        <v>0</v>
      </c>
      <c r="I700" s="218">
        <v>0</v>
      </c>
      <c r="J700" s="3">
        <v>1701.4</v>
      </c>
      <c r="K700" s="3">
        <v>1674.2</v>
      </c>
      <c r="L700" s="218">
        <f>K700/J700</f>
        <v>0.9840131656283061</v>
      </c>
      <c r="M700" s="3">
        <v>0</v>
      </c>
      <c r="N700" s="3">
        <v>0</v>
      </c>
      <c r="O700" s="218">
        <v>0</v>
      </c>
      <c r="P700" s="3">
        <v>0</v>
      </c>
      <c r="Q700" s="3">
        <v>0</v>
      </c>
      <c r="R700" s="218">
        <v>0</v>
      </c>
      <c r="S700" s="68">
        <f t="shared" si="111"/>
        <v>1701.4</v>
      </c>
      <c r="T700" s="68">
        <f t="shared" si="111"/>
        <v>1674.2</v>
      </c>
      <c r="U700" s="218">
        <f>T700/S700</f>
        <v>0.9840131656283061</v>
      </c>
      <c r="V700" s="35" t="s">
        <v>48</v>
      </c>
      <c r="W700" s="35" t="s">
        <v>48</v>
      </c>
      <c r="X700" s="35" t="s">
        <v>48</v>
      </c>
      <c r="Y700" s="35" t="s">
        <v>48</v>
      </c>
      <c r="Z700" s="35" t="s">
        <v>48</v>
      </c>
      <c r="AB700" s="48"/>
    </row>
    <row r="701" spans="2:28" ht="30.75" customHeight="1">
      <c r="B701" s="18" t="s">
        <v>384</v>
      </c>
      <c r="C701" s="18" t="s">
        <v>1013</v>
      </c>
      <c r="D701" s="19">
        <f>D702</f>
        <v>0</v>
      </c>
      <c r="E701" s="19">
        <f>E702</f>
        <v>0</v>
      </c>
      <c r="F701" s="218">
        <v>0</v>
      </c>
      <c r="G701" s="19">
        <f>G702</f>
        <v>0</v>
      </c>
      <c r="H701" s="19">
        <f>H702</f>
        <v>0</v>
      </c>
      <c r="I701" s="218">
        <v>0</v>
      </c>
      <c r="J701" s="19">
        <f>J702</f>
        <v>0</v>
      </c>
      <c r="K701" s="19">
        <f>K702</f>
        <v>0</v>
      </c>
      <c r="L701" s="218">
        <v>0</v>
      </c>
      <c r="M701" s="19">
        <f>M702</f>
        <v>0</v>
      </c>
      <c r="N701" s="19">
        <f>N702</f>
        <v>0</v>
      </c>
      <c r="O701" s="218">
        <v>0</v>
      </c>
      <c r="P701" s="19">
        <f>P702</f>
        <v>0</v>
      </c>
      <c r="Q701" s="19">
        <f>Q702</f>
        <v>0</v>
      </c>
      <c r="R701" s="218">
        <v>0</v>
      </c>
      <c r="S701" s="68">
        <f t="shared" si="111"/>
        <v>0</v>
      </c>
      <c r="T701" s="68">
        <f t="shared" si="111"/>
        <v>0</v>
      </c>
      <c r="U701" s="218">
        <v>0</v>
      </c>
      <c r="V701" s="35" t="s">
        <v>48</v>
      </c>
      <c r="W701" s="35" t="s">
        <v>48</v>
      </c>
      <c r="X701" s="35" t="s">
        <v>48</v>
      </c>
      <c r="Y701" s="35" t="s">
        <v>48</v>
      </c>
      <c r="Z701" s="35" t="s">
        <v>48</v>
      </c>
      <c r="AB701" s="48"/>
    </row>
    <row r="702" spans="2:28" ht="40.5" customHeight="1">
      <c r="B702" s="248" t="s">
        <v>420</v>
      </c>
      <c r="C702" s="22" t="s">
        <v>1014</v>
      </c>
      <c r="D702" s="21">
        <v>0</v>
      </c>
      <c r="E702" s="21">
        <v>0</v>
      </c>
      <c r="F702" s="185">
        <v>0</v>
      </c>
      <c r="G702" s="21">
        <v>0</v>
      </c>
      <c r="H702" s="21">
        <v>0</v>
      </c>
      <c r="I702" s="185">
        <v>0</v>
      </c>
      <c r="J702" s="21">
        <v>0</v>
      </c>
      <c r="K702" s="21">
        <v>0</v>
      </c>
      <c r="L702" s="185">
        <v>0</v>
      </c>
      <c r="M702" s="21">
        <v>0</v>
      </c>
      <c r="N702" s="21">
        <v>0</v>
      </c>
      <c r="O702" s="185">
        <v>0</v>
      </c>
      <c r="P702" s="21">
        <v>0</v>
      </c>
      <c r="Q702" s="21">
        <v>0</v>
      </c>
      <c r="R702" s="185">
        <v>0</v>
      </c>
      <c r="S702" s="140">
        <f t="shared" si="111"/>
        <v>0</v>
      </c>
      <c r="T702" s="140">
        <f t="shared" si="111"/>
        <v>0</v>
      </c>
      <c r="U702" s="218">
        <v>0</v>
      </c>
      <c r="V702" s="35" t="s">
        <v>48</v>
      </c>
      <c r="W702" s="35" t="s">
        <v>48</v>
      </c>
      <c r="X702" s="35" t="s">
        <v>48</v>
      </c>
      <c r="Y702" s="35" t="s">
        <v>48</v>
      </c>
      <c r="Z702" s="35" t="s">
        <v>48</v>
      </c>
      <c r="AB702" s="48"/>
    </row>
    <row r="703" spans="2:28" ht="30.75" customHeight="1">
      <c r="B703" s="387" t="s">
        <v>159</v>
      </c>
      <c r="C703" s="387"/>
      <c r="D703" s="58">
        <f>D696+D698+D701</f>
        <v>0</v>
      </c>
      <c r="E703" s="58">
        <f>E696+E698+E701</f>
        <v>0</v>
      </c>
      <c r="F703" s="208">
        <v>0</v>
      </c>
      <c r="G703" s="58">
        <f>G696+G698+G701</f>
        <v>533.5</v>
      </c>
      <c r="H703" s="58">
        <f>H696+H698+H701</f>
        <v>533.5</v>
      </c>
      <c r="I703" s="208">
        <f>H703/G703</f>
        <v>1</v>
      </c>
      <c r="J703" s="58">
        <f>J696+J698+J701</f>
        <v>1873.9</v>
      </c>
      <c r="K703" s="58">
        <f>K696+K698+K701</f>
        <v>1702.3</v>
      </c>
      <c r="L703" s="208">
        <f>K703/J703</f>
        <v>0.908426276749026</v>
      </c>
      <c r="M703" s="58">
        <f>M696+M698+M701</f>
        <v>8700</v>
      </c>
      <c r="N703" s="58">
        <f>N696+N698+N701</f>
        <v>1992.1</v>
      </c>
      <c r="O703" s="208">
        <f>N703/M703</f>
        <v>0.22897701149425287</v>
      </c>
      <c r="P703" s="58">
        <f>P696+P698+P701</f>
        <v>13195</v>
      </c>
      <c r="Q703" s="58">
        <f>Q696+Q698+Q701</f>
        <v>4002</v>
      </c>
      <c r="R703" s="208">
        <f>Q703/P703</f>
        <v>0.3032967032967033</v>
      </c>
      <c r="S703" s="71">
        <f t="shared" si="111"/>
        <v>24302.4</v>
      </c>
      <c r="T703" s="71">
        <f t="shared" si="111"/>
        <v>8229.9</v>
      </c>
      <c r="U703" s="287">
        <f>T703/S703</f>
        <v>0.33864556587003747</v>
      </c>
      <c r="V703" s="35" t="s">
        <v>48</v>
      </c>
      <c r="W703" s="35" t="s">
        <v>48</v>
      </c>
      <c r="X703" s="35" t="s">
        <v>48</v>
      </c>
      <c r="Y703" s="35" t="s">
        <v>48</v>
      </c>
      <c r="Z703" s="35" t="s">
        <v>48</v>
      </c>
      <c r="AB703" s="48"/>
    </row>
    <row r="704" spans="2:28" ht="30.75" customHeight="1">
      <c r="B704" s="428" t="s">
        <v>1023</v>
      </c>
      <c r="C704" s="480"/>
      <c r="D704" s="111">
        <f>D687+D694+D703</f>
        <v>0</v>
      </c>
      <c r="E704" s="111">
        <f>E687+E694+E703</f>
        <v>0</v>
      </c>
      <c r="F704" s="288">
        <v>0</v>
      </c>
      <c r="G704" s="111">
        <f>G687+G694+G703</f>
        <v>533.5</v>
      </c>
      <c r="H704" s="111">
        <f>H687+H694+H703</f>
        <v>533.5</v>
      </c>
      <c r="I704" s="288">
        <f>H704/G704</f>
        <v>1</v>
      </c>
      <c r="J704" s="111">
        <f>J687+J694+J703</f>
        <v>3339.4</v>
      </c>
      <c r="K704" s="111">
        <f>K687+K694+K703</f>
        <v>2872.5</v>
      </c>
      <c r="L704" s="288">
        <f>K704/J704</f>
        <v>0.8601844642750195</v>
      </c>
      <c r="M704" s="111">
        <f>M687+M694+M703</f>
        <v>26473.1</v>
      </c>
      <c r="N704" s="111">
        <f>N687+N694+N703</f>
        <v>19765.199999999997</v>
      </c>
      <c r="O704" s="288">
        <f>N704/M704</f>
        <v>0.7466144879141468</v>
      </c>
      <c r="P704" s="111">
        <f>P687+P694+P703</f>
        <v>13195</v>
      </c>
      <c r="Q704" s="111">
        <f>Q687+Q694+Q703</f>
        <v>4002</v>
      </c>
      <c r="R704" s="288">
        <f>Q704/P704</f>
        <v>0.3032967032967033</v>
      </c>
      <c r="S704" s="102">
        <f>D704+G704+J704+M704+P704</f>
        <v>43541</v>
      </c>
      <c r="T704" s="102">
        <f>E704+H704+K704+N704+Q704</f>
        <v>27173.199999999997</v>
      </c>
      <c r="U704" s="224">
        <f>T704/S704</f>
        <v>0.6240830481615028</v>
      </c>
      <c r="V704" s="272"/>
      <c r="W704" s="272"/>
      <c r="X704" s="272"/>
      <c r="Y704" s="272"/>
      <c r="Z704" s="272"/>
      <c r="AB704" s="48"/>
    </row>
    <row r="705" spans="2:28" ht="43.5" customHeight="1">
      <c r="B705" s="488" t="s">
        <v>1024</v>
      </c>
      <c r="C705" s="489"/>
      <c r="D705" s="273">
        <f>D52+D84+D110+D166+D261+D294+D305+D350+D391+D411+D501+D559+D576+D598+D620+D668+D704</f>
        <v>46568.79</v>
      </c>
      <c r="E705" s="273">
        <f>E52+E84+E110+E166+E261+E294+E305+E350+E391+E411+E501+E559+E576+E598+E620+E668+E704</f>
        <v>46290.799999999996</v>
      </c>
      <c r="F705" s="274">
        <f>E705/D705</f>
        <v>0.9940305513628332</v>
      </c>
      <c r="G705" s="273">
        <f>G52+G84+G110+G166+G261+G294+G305+G350+G391+G411+G501+G559+G576+G598+G620+G668+G704</f>
        <v>447766.49</v>
      </c>
      <c r="H705" s="273">
        <f>H52+H84+H110+H166+H261+H294+H305+H350+H391+H411+H501+H559+H576+H598+H620+H668+H704</f>
        <v>385924.05</v>
      </c>
      <c r="I705" s="274">
        <f>H705/G705</f>
        <v>0.8618868508896232</v>
      </c>
      <c r="J705" s="273">
        <f>J52+J84+J110+J166+J261+J294+J305+J350+J391+J411+J501+J559+J576+J598+J620+J668+J704</f>
        <v>383162.9599999999</v>
      </c>
      <c r="K705" s="273">
        <f>K52+K84+K110+K166+K261+K294+K305+K350+K391+K411+K501+K559+K576+K598+K620+K668+K704</f>
        <v>362324.6</v>
      </c>
      <c r="L705" s="274">
        <f>K705/J705</f>
        <v>0.9456148892888814</v>
      </c>
      <c r="M705" s="273">
        <f>M52+M84+M110+M166+M261+M294+M305+M350+M391+M411+M501+M559+M576+M598+M620+M668+M704</f>
        <v>48745.1</v>
      </c>
      <c r="N705" s="273">
        <f>N52+N84+N110+N166+N261+N294+N305+N350+N391+N411+N501+N559+N576+N598+N620+N668+N704</f>
        <v>40738.6</v>
      </c>
      <c r="O705" s="274">
        <f>N705/M705</f>
        <v>0.8357475930914081</v>
      </c>
      <c r="P705" s="273">
        <f>P52+P84+P110+P166+P261+P294+P305+P350+P391+P411+P501+P559+P576+P598+P620+P668+P704</f>
        <v>134044.45</v>
      </c>
      <c r="Q705" s="273">
        <f>Q52+Q84+Q110+Q166+Q261+Q294+Q305+Q350+Q391+Q411+Q501+Q559+Q576+Q598+Q620+Q668+Q704</f>
        <v>124507.54999999999</v>
      </c>
      <c r="R705" s="274">
        <f>Q705/P705</f>
        <v>0.9288527052033857</v>
      </c>
      <c r="S705" s="273">
        <f>D705+G705+J705+M705+P705</f>
        <v>1060287.7899999998</v>
      </c>
      <c r="T705" s="273">
        <f>E705+H705+K705+N705+Q705</f>
        <v>959785.5999999999</v>
      </c>
      <c r="U705" s="274">
        <f>T705/S705</f>
        <v>0.9052123480550502</v>
      </c>
      <c r="V705" s="9"/>
      <c r="W705" s="9"/>
      <c r="X705" s="9"/>
      <c r="Y705" s="9"/>
      <c r="Z705" s="9"/>
      <c r="AB705" s="48"/>
    </row>
    <row r="706" ht="14.25" customHeight="1">
      <c r="AB706" s="48"/>
    </row>
    <row r="707" ht="14.25" customHeight="1">
      <c r="AB707" s="48"/>
    </row>
  </sheetData>
  <sheetProtection/>
  <mergeCells count="504">
    <mergeCell ref="AB155:AB163"/>
    <mergeCell ref="B694:C694"/>
    <mergeCell ref="P670:R670"/>
    <mergeCell ref="S670:U670"/>
    <mergeCell ref="V670:V671"/>
    <mergeCell ref="W670:W671"/>
    <mergeCell ref="B670:B671"/>
    <mergeCell ref="C670:C671"/>
    <mergeCell ref="D670:F670"/>
    <mergeCell ref="G670:I670"/>
    <mergeCell ref="B695:Z695"/>
    <mergeCell ref="B703:C703"/>
    <mergeCell ref="B704:C704"/>
    <mergeCell ref="Z670:Z671"/>
    <mergeCell ref="B673:Z673"/>
    <mergeCell ref="B674:Z674"/>
    <mergeCell ref="B687:C687"/>
    <mergeCell ref="B688:Z688"/>
    <mergeCell ref="X670:X671"/>
    <mergeCell ref="Y670:Y671"/>
    <mergeCell ref="J670:L670"/>
    <mergeCell ref="M670:O670"/>
    <mergeCell ref="B650:C650"/>
    <mergeCell ref="B651:Z651"/>
    <mergeCell ref="B667:C667"/>
    <mergeCell ref="B668:C668"/>
    <mergeCell ref="C669:U669"/>
    <mergeCell ref="B630:C630"/>
    <mergeCell ref="B631:Z631"/>
    <mergeCell ref="B639:C639"/>
    <mergeCell ref="B640:Z640"/>
    <mergeCell ref="D621:F621"/>
    <mergeCell ref="G621:I621"/>
    <mergeCell ref="J621:L621"/>
    <mergeCell ref="X621:X622"/>
    <mergeCell ref="Y621:Y622"/>
    <mergeCell ref="Z621:Z622"/>
    <mergeCell ref="X53:X54"/>
    <mergeCell ref="S262:U262"/>
    <mergeCell ref="G281:G293"/>
    <mergeCell ref="Q281:Q293"/>
    <mergeCell ref="H281:H293"/>
    <mergeCell ref="I281:I293"/>
    <mergeCell ref="S281:S293"/>
    <mergeCell ref="P281:P293"/>
    <mergeCell ref="O281:O293"/>
    <mergeCell ref="J281:J293"/>
    <mergeCell ref="N281:N293"/>
    <mergeCell ref="P2:R2"/>
    <mergeCell ref="S2:U2"/>
    <mergeCell ref="Z2:Z3"/>
    <mergeCell ref="B5:Z5"/>
    <mergeCell ref="B6:Z6"/>
    <mergeCell ref="B213:C213"/>
    <mergeCell ref="X13:X16"/>
    <mergeCell ref="X2:X3"/>
    <mergeCell ref="J111:L111"/>
    <mergeCell ref="U346:U348"/>
    <mergeCell ref="B310:Z310"/>
    <mergeCell ref="B257:Z257"/>
    <mergeCell ref="Z13:Z16"/>
    <mergeCell ref="M2:O2"/>
    <mergeCell ref="G53:I53"/>
    <mergeCell ref="X90:X95"/>
    <mergeCell ref="D111:F111"/>
    <mergeCell ref="G111:I111"/>
    <mergeCell ref="B281:B293"/>
    <mergeCell ref="AA519:AA522"/>
    <mergeCell ref="AA258:AA259"/>
    <mergeCell ref="AA117:AA120"/>
    <mergeCell ref="AA130:AA131"/>
    <mergeCell ref="AA155:AA163"/>
    <mergeCell ref="P295:R295"/>
    <mergeCell ref="S295:U295"/>
    <mergeCell ref="S306:U306"/>
    <mergeCell ref="B309:Z309"/>
    <mergeCell ref="D295:F295"/>
    <mergeCell ref="B33:Z33"/>
    <mergeCell ref="B620:C620"/>
    <mergeCell ref="B705:C705"/>
    <mergeCell ref="B602:Z602"/>
    <mergeCell ref="B68:Z68"/>
    <mergeCell ref="V90:V95"/>
    <mergeCell ref="S621:U621"/>
    <mergeCell ref="V621:V622"/>
    <mergeCell ref="W621:W622"/>
    <mergeCell ref="S111:U111"/>
    <mergeCell ref="B624:Z624"/>
    <mergeCell ref="B625:Z625"/>
    <mergeCell ref="M621:O621"/>
    <mergeCell ref="P621:R621"/>
    <mergeCell ref="B621:B622"/>
    <mergeCell ref="C621:C622"/>
    <mergeCell ref="X599:X600"/>
    <mergeCell ref="Y599:Y600"/>
    <mergeCell ref="Z599:Z600"/>
    <mergeCell ref="P111:R111"/>
    <mergeCell ref="W588:W590"/>
    <mergeCell ref="X588:X590"/>
    <mergeCell ref="Y588:Y590"/>
    <mergeCell ref="Z588:Z590"/>
    <mergeCell ref="V111:V112"/>
    <mergeCell ref="W111:W112"/>
    <mergeCell ref="B599:B600"/>
    <mergeCell ref="C599:C600"/>
    <mergeCell ref="B577:Z577"/>
    <mergeCell ref="B578:Z578"/>
    <mergeCell ref="V579:V584"/>
    <mergeCell ref="W579:W584"/>
    <mergeCell ref="V599:V600"/>
    <mergeCell ref="X579:X584"/>
    <mergeCell ref="Z579:Z584"/>
    <mergeCell ref="W599:W600"/>
    <mergeCell ref="V588:V590"/>
    <mergeCell ref="B559:C559"/>
    <mergeCell ref="B560:B561"/>
    <mergeCell ref="C560:C561"/>
    <mergeCell ref="B576:C576"/>
    <mergeCell ref="B597:C597"/>
    <mergeCell ref="B591:C591"/>
    <mergeCell ref="B592:Z592"/>
    <mergeCell ref="Y560:Y561"/>
    <mergeCell ref="W560:W561"/>
    <mergeCell ref="B598:C598"/>
    <mergeCell ref="B585:C585"/>
    <mergeCell ref="B586:Z586"/>
    <mergeCell ref="Y579:Y584"/>
    <mergeCell ref="B537:C537"/>
    <mergeCell ref="B523:C523"/>
    <mergeCell ref="B524:Z524"/>
    <mergeCell ref="B558:C558"/>
    <mergeCell ref="B538:Z538"/>
    <mergeCell ref="R542:R557"/>
    <mergeCell ref="S599:U599"/>
    <mergeCell ref="V502:V503"/>
    <mergeCell ref="I542:I557"/>
    <mergeCell ref="S542:S557"/>
    <mergeCell ref="T542:T557"/>
    <mergeCell ref="Z502:Z503"/>
    <mergeCell ref="B505:Z505"/>
    <mergeCell ref="B506:Z506"/>
    <mergeCell ref="B516:C516"/>
    <mergeCell ref="B517:Z517"/>
    <mergeCell ref="B474:C474"/>
    <mergeCell ref="B482:C482"/>
    <mergeCell ref="B483:Z483"/>
    <mergeCell ref="B501:C501"/>
    <mergeCell ref="B502:B503"/>
    <mergeCell ref="C502:C503"/>
    <mergeCell ref="W502:W503"/>
    <mergeCell ref="X502:X503"/>
    <mergeCell ref="Y502:Y503"/>
    <mergeCell ref="B492:C492"/>
    <mergeCell ref="Z412:Z413"/>
    <mergeCell ref="B415:Z415"/>
    <mergeCell ref="B416:Z416"/>
    <mergeCell ref="P412:Q412"/>
    <mergeCell ref="S412:T412"/>
    <mergeCell ref="D412:E412"/>
    <mergeCell ref="G412:H412"/>
    <mergeCell ref="J412:K412"/>
    <mergeCell ref="B411:C411"/>
    <mergeCell ref="V412:V413"/>
    <mergeCell ref="W412:W413"/>
    <mergeCell ref="X412:X413"/>
    <mergeCell ref="Y412:Y413"/>
    <mergeCell ref="B412:B413"/>
    <mergeCell ref="C412:C413"/>
    <mergeCell ref="M412:N412"/>
    <mergeCell ref="B500:C500"/>
    <mergeCell ref="U542:U557"/>
    <mergeCell ref="D560:F560"/>
    <mergeCell ref="G560:I560"/>
    <mergeCell ref="J560:L560"/>
    <mergeCell ref="M560:O560"/>
    <mergeCell ref="P560:R560"/>
    <mergeCell ref="J542:J557"/>
    <mergeCell ref="K542:K557"/>
    <mergeCell ref="L542:L557"/>
    <mergeCell ref="Z392:Z393"/>
    <mergeCell ref="B395:Z395"/>
    <mergeCell ref="M542:M557"/>
    <mergeCell ref="N542:N557"/>
    <mergeCell ref="O542:O557"/>
    <mergeCell ref="P542:P557"/>
    <mergeCell ref="Q542:Q557"/>
    <mergeCell ref="V392:V393"/>
    <mergeCell ref="W392:W393"/>
    <mergeCell ref="X392:X393"/>
    <mergeCell ref="Y392:Y393"/>
    <mergeCell ref="B391:C391"/>
    <mergeCell ref="B392:B393"/>
    <mergeCell ref="C392:C393"/>
    <mergeCell ref="B336:C336"/>
    <mergeCell ref="B350:C350"/>
    <mergeCell ref="R346:R348"/>
    <mergeCell ref="S346:S348"/>
    <mergeCell ref="G351:I351"/>
    <mergeCell ref="J351:L351"/>
    <mergeCell ref="B354:Z354"/>
    <mergeCell ref="V351:V352"/>
    <mergeCell ref="W351:W352"/>
    <mergeCell ref="X351:X352"/>
    <mergeCell ref="Y351:Y352"/>
    <mergeCell ref="B351:B352"/>
    <mergeCell ref="P351:R351"/>
    <mergeCell ref="C351:C352"/>
    <mergeCell ref="D351:F351"/>
    <mergeCell ref="M351:O351"/>
    <mergeCell ref="M53:O53"/>
    <mergeCell ref="P53:R53"/>
    <mergeCell ref="S53:U53"/>
    <mergeCell ref="B328:C328"/>
    <mergeCell ref="B329:Z329"/>
    <mergeCell ref="B67:C67"/>
    <mergeCell ref="W90:W95"/>
    <mergeCell ref="B63:Z63"/>
    <mergeCell ref="Y90:Y95"/>
    <mergeCell ref="D53:F53"/>
    <mergeCell ref="Z49:Z50"/>
    <mergeCell ref="B51:C51"/>
    <mergeCell ref="W49:W50"/>
    <mergeCell ref="S85:U85"/>
    <mergeCell ref="B84:C84"/>
    <mergeCell ref="V64:V66"/>
    <mergeCell ref="W64:W66"/>
    <mergeCell ref="X64:X66"/>
    <mergeCell ref="Y64:Y66"/>
    <mergeCell ref="Z64:Z66"/>
    <mergeCell ref="V49:V50"/>
    <mergeCell ref="Y53:Y54"/>
    <mergeCell ref="Z53:Z54"/>
    <mergeCell ref="B53:B54"/>
    <mergeCell ref="T43:T46"/>
    <mergeCell ref="U43:U46"/>
    <mergeCell ref="X49:X50"/>
    <mergeCell ref="Y49:Y50"/>
    <mergeCell ref="V53:V54"/>
    <mergeCell ref="W53:W54"/>
    <mergeCell ref="N43:N46"/>
    <mergeCell ref="O43:O46"/>
    <mergeCell ref="P43:P46"/>
    <mergeCell ref="Q43:Q46"/>
    <mergeCell ref="J53:L53"/>
    <mergeCell ref="B48:Z48"/>
    <mergeCell ref="R43:R46"/>
    <mergeCell ref="S43:S46"/>
    <mergeCell ref="B47:C47"/>
    <mergeCell ref="B43:B46"/>
    <mergeCell ref="B1:H1"/>
    <mergeCell ref="B2:B3"/>
    <mergeCell ref="W2:W3"/>
    <mergeCell ref="G43:G46"/>
    <mergeCell ref="H43:H46"/>
    <mergeCell ref="I43:I46"/>
    <mergeCell ref="J43:J46"/>
    <mergeCell ref="K43:K46"/>
    <mergeCell ref="B17:Z17"/>
    <mergeCell ref="B32:C32"/>
    <mergeCell ref="Y2:Y3"/>
    <mergeCell ref="V2:V3"/>
    <mergeCell ref="C2:C3"/>
    <mergeCell ref="B16:C16"/>
    <mergeCell ref="G2:I2"/>
    <mergeCell ref="J2:L2"/>
    <mergeCell ref="W13:W16"/>
    <mergeCell ref="Y13:Y16"/>
    <mergeCell ref="D2:F2"/>
    <mergeCell ref="V13:V16"/>
    <mergeCell ref="C43:C46"/>
    <mergeCell ref="D43:D46"/>
    <mergeCell ref="E43:E46"/>
    <mergeCell ref="F43:F46"/>
    <mergeCell ref="L43:L46"/>
    <mergeCell ref="M43:M46"/>
    <mergeCell ref="B97:T97"/>
    <mergeCell ref="V102:V103"/>
    <mergeCell ref="B76:Z76"/>
    <mergeCell ref="B83:C83"/>
    <mergeCell ref="C85:C86"/>
    <mergeCell ref="W85:W86"/>
    <mergeCell ref="Z102:Z103"/>
    <mergeCell ref="Z90:Z95"/>
    <mergeCell ref="D85:F85"/>
    <mergeCell ref="G85:I85"/>
    <mergeCell ref="M85:O85"/>
    <mergeCell ref="P85:R85"/>
    <mergeCell ref="X85:X86"/>
    <mergeCell ref="B56:Z56"/>
    <mergeCell ref="V85:V86"/>
    <mergeCell ref="B72:Z72"/>
    <mergeCell ref="Y85:Y86"/>
    <mergeCell ref="B62:C62"/>
    <mergeCell ref="B96:C96"/>
    <mergeCell ref="C53:C54"/>
    <mergeCell ref="B71:C71"/>
    <mergeCell ref="B57:Z57"/>
    <mergeCell ref="Z85:Z86"/>
    <mergeCell ref="B88:Z88"/>
    <mergeCell ref="B89:Z89"/>
    <mergeCell ref="B85:B86"/>
    <mergeCell ref="B75:C75"/>
    <mergeCell ref="J85:L85"/>
    <mergeCell ref="X111:X112"/>
    <mergeCell ref="Y111:Y112"/>
    <mergeCell ref="W102:W103"/>
    <mergeCell ref="X102:X103"/>
    <mergeCell ref="Y102:Y103"/>
    <mergeCell ref="B105:Z105"/>
    <mergeCell ref="M111:O111"/>
    <mergeCell ref="B125:T125"/>
    <mergeCell ref="B124:C124"/>
    <mergeCell ref="B104:C104"/>
    <mergeCell ref="B111:B112"/>
    <mergeCell ref="C111:C112"/>
    <mergeCell ref="Z111:Z112"/>
    <mergeCell ref="B114:Z114"/>
    <mergeCell ref="B115:Z115"/>
    <mergeCell ref="B109:C109"/>
    <mergeCell ref="B110:C110"/>
    <mergeCell ref="B140:C140"/>
    <mergeCell ref="B133:T133"/>
    <mergeCell ref="B132:C132"/>
    <mergeCell ref="H127:H131"/>
    <mergeCell ref="I127:I131"/>
    <mergeCell ref="J127:J131"/>
    <mergeCell ref="F127:F131"/>
    <mergeCell ref="G127:G131"/>
    <mergeCell ref="K127:K131"/>
    <mergeCell ref="M127:M131"/>
    <mergeCell ref="S351:U351"/>
    <mergeCell ref="Z351:Z352"/>
    <mergeCell ref="B141:T141"/>
    <mergeCell ref="B166:C166"/>
    <mergeCell ref="V167:V168"/>
    <mergeCell ref="B167:B168"/>
    <mergeCell ref="C167:C168"/>
    <mergeCell ref="X167:X168"/>
    <mergeCell ref="D167:F167"/>
    <mergeCell ref="Y167:Y168"/>
    <mergeCell ref="Z167:Z168"/>
    <mergeCell ref="B170:Z170"/>
    <mergeCell ref="W167:W168"/>
    <mergeCell ref="B171:Z171"/>
    <mergeCell ref="B184:C184"/>
    <mergeCell ref="G167:I167"/>
    <mergeCell ref="J167:L167"/>
    <mergeCell ref="M167:O167"/>
    <mergeCell ref="B208:C208"/>
    <mergeCell ref="B185:Z185"/>
    <mergeCell ref="B209:Z209"/>
    <mergeCell ref="B542:B557"/>
    <mergeCell ref="C542:C557"/>
    <mergeCell ref="D542:D557"/>
    <mergeCell ref="E542:E557"/>
    <mergeCell ref="F542:F557"/>
    <mergeCell ref="G542:G557"/>
    <mergeCell ref="H542:H557"/>
    <mergeCell ref="S392:U392"/>
    <mergeCell ref="D502:F502"/>
    <mergeCell ref="G502:I502"/>
    <mergeCell ref="J502:L502"/>
    <mergeCell ref="M502:O502"/>
    <mergeCell ref="P502:R502"/>
    <mergeCell ref="S502:U502"/>
    <mergeCell ref="B475:Z475"/>
    <mergeCell ref="B446:C446"/>
    <mergeCell ref="B447:Z447"/>
    <mergeCell ref="Y253:Y255"/>
    <mergeCell ref="Z253:Z255"/>
    <mergeCell ref="W253:W255"/>
    <mergeCell ref="B262:B263"/>
    <mergeCell ref="C262:C263"/>
    <mergeCell ref="D306:F306"/>
    <mergeCell ref="C281:C293"/>
    <mergeCell ref="D281:D293"/>
    <mergeCell ref="E281:E293"/>
    <mergeCell ref="F281:F293"/>
    <mergeCell ref="B250:Z250"/>
    <mergeCell ref="B256:C256"/>
    <mergeCell ref="G392:I392"/>
    <mergeCell ref="J392:L392"/>
    <mergeCell ref="M392:O392"/>
    <mergeCell ref="P392:R392"/>
    <mergeCell ref="V253:V255"/>
    <mergeCell ref="B316:C316"/>
    <mergeCell ref="B317:Z317"/>
    <mergeCell ref="X253:X255"/>
    <mergeCell ref="Q346:Q348"/>
    <mergeCell ref="G295:I295"/>
    <mergeCell ref="J295:L295"/>
    <mergeCell ref="M295:O295"/>
    <mergeCell ref="K281:K293"/>
    <mergeCell ref="Y306:Y307"/>
    <mergeCell ref="T325:T327"/>
    <mergeCell ref="U325:U327"/>
    <mergeCell ref="B337:Z337"/>
    <mergeCell ref="T346:T348"/>
    <mergeCell ref="M281:M293"/>
    <mergeCell ref="B260:C260"/>
    <mergeCell ref="B261:C261"/>
    <mergeCell ref="N346:N348"/>
    <mergeCell ref="O346:O348"/>
    <mergeCell ref="P346:P348"/>
    <mergeCell ref="P262:R262"/>
    <mergeCell ref="G262:I262"/>
    <mergeCell ref="J262:L262"/>
    <mergeCell ref="M262:O262"/>
    <mergeCell ref="X306:X307"/>
    <mergeCell ref="W262:W263"/>
    <mergeCell ref="D262:F262"/>
    <mergeCell ref="G306:I306"/>
    <mergeCell ref="J306:L306"/>
    <mergeCell ref="M306:O306"/>
    <mergeCell ref="T281:T293"/>
    <mergeCell ref="U281:U293"/>
    <mergeCell ref="R281:R293"/>
    <mergeCell ref="L281:L293"/>
    <mergeCell ref="B295:B296"/>
    <mergeCell ref="C295:C296"/>
    <mergeCell ref="B305:C305"/>
    <mergeCell ref="V295:V296"/>
    <mergeCell ref="W295:W296"/>
    <mergeCell ref="P306:R306"/>
    <mergeCell ref="Z560:Z561"/>
    <mergeCell ref="B563:Z563"/>
    <mergeCell ref="AA92:AA93"/>
    <mergeCell ref="AA318:AA327"/>
    <mergeCell ref="L346:L348"/>
    <mergeCell ref="M346:M348"/>
    <mergeCell ref="D392:F392"/>
    <mergeCell ref="B306:B307"/>
    <mergeCell ref="S560:U560"/>
    <mergeCell ref="V560:V561"/>
    <mergeCell ref="E127:E131"/>
    <mergeCell ref="S167:U167"/>
    <mergeCell ref="L127:L131"/>
    <mergeCell ref="X262:X263"/>
    <mergeCell ref="X560:X561"/>
    <mergeCell ref="P599:R599"/>
    <mergeCell ref="D599:F599"/>
    <mergeCell ref="G599:I599"/>
    <mergeCell ref="J599:L599"/>
    <mergeCell ref="M599:O599"/>
    <mergeCell ref="B493:Z493"/>
    <mergeCell ref="I346:I348"/>
    <mergeCell ref="J346:J348"/>
    <mergeCell ref="K346:K348"/>
    <mergeCell ref="B298:Z298"/>
    <mergeCell ref="C325:C327"/>
    <mergeCell ref="M325:M327"/>
    <mergeCell ref="B325:B327"/>
    <mergeCell ref="Z306:Z307"/>
    <mergeCell ref="V306:V307"/>
    <mergeCell ref="U127:U131"/>
    <mergeCell ref="P167:R167"/>
    <mergeCell ref="Y262:Y263"/>
    <mergeCell ref="Z262:Z263"/>
    <mergeCell ref="B294:C294"/>
    <mergeCell ref="C306:C307"/>
    <mergeCell ref="Z295:Z296"/>
    <mergeCell ref="B127:B131"/>
    <mergeCell ref="C127:C131"/>
    <mergeCell ref="D127:D131"/>
    <mergeCell ref="P127:P131"/>
    <mergeCell ref="Q127:Q131"/>
    <mergeCell ref="P325:P327"/>
    <mergeCell ref="R127:R131"/>
    <mergeCell ref="S127:S131"/>
    <mergeCell ref="T127:T131"/>
    <mergeCell ref="B214:Z214"/>
    <mergeCell ref="B235:C235"/>
    <mergeCell ref="B236:Z236"/>
    <mergeCell ref="B249:C249"/>
    <mergeCell ref="F346:F348"/>
    <mergeCell ref="G346:G348"/>
    <mergeCell ref="H346:H348"/>
    <mergeCell ref="B265:Z265"/>
    <mergeCell ref="B266:Z266"/>
    <mergeCell ref="V262:V263"/>
    <mergeCell ref="O325:O327"/>
    <mergeCell ref="Y295:Y296"/>
    <mergeCell ref="X295:X296"/>
    <mergeCell ref="W306:W307"/>
    <mergeCell ref="N127:N131"/>
    <mergeCell ref="O127:O131"/>
    <mergeCell ref="Q325:Q327"/>
    <mergeCell ref="R325:R327"/>
    <mergeCell ref="S325:S327"/>
    <mergeCell ref="H325:H327"/>
    <mergeCell ref="I325:I327"/>
    <mergeCell ref="J325:J327"/>
    <mergeCell ref="K325:K327"/>
    <mergeCell ref="L325:L327"/>
    <mergeCell ref="B349:C349"/>
    <mergeCell ref="B346:B348"/>
    <mergeCell ref="C346:C348"/>
    <mergeCell ref="D346:D348"/>
    <mergeCell ref="E346:E348"/>
    <mergeCell ref="N325:N327"/>
    <mergeCell ref="D325:D327"/>
    <mergeCell ref="E325:E327"/>
    <mergeCell ref="F325:F327"/>
    <mergeCell ref="G325:G327"/>
  </mergeCells>
  <printOptions/>
  <pageMargins left="0.3937007874015748" right="0.3937007874015748" top="0.5511811023622047" bottom="0.5511811023622047" header="0.3937007874015748" footer="0.3937007874015748"/>
  <pageSetup fitToHeight="100" horizontalDpi="600" verticalDpi="600" orientation="landscape" paperSize="9" scale="5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Россихина М.Е.</dc:creator>
  <cp:keywords/>
  <dc:description/>
  <cp:lastModifiedBy>Россихина М.Е.</cp:lastModifiedBy>
  <cp:lastPrinted>2017-02-08T11:06:40Z</cp:lastPrinted>
  <dcterms:created xsi:type="dcterms:W3CDTF">2017-02-02T09:01:16Z</dcterms:created>
  <dcterms:modified xsi:type="dcterms:W3CDTF">2019-04-04T06:19:18Z</dcterms:modified>
  <cp:category/>
  <cp:version/>
  <cp:contentType/>
  <cp:contentStatus/>
</cp:coreProperties>
</file>